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DA FOR UPLOADING\"/>
    </mc:Choice>
  </mc:AlternateContent>
  <bookViews>
    <workbookView xWindow="-120" yWindow="-120" windowWidth="29040" windowHeight="15720" activeTab="3"/>
  </bookViews>
  <sheets>
    <sheet name="QUESTION 21" sheetId="16" r:id="rId1"/>
    <sheet name="Question 22" sheetId="15" r:id="rId2"/>
    <sheet name="Question 23" sheetId="5" r:id="rId3"/>
    <sheet name="Question 24" sheetId="14" r:id="rId4"/>
    <sheet name="Question 25" sheetId="11" r:id="rId5"/>
    <sheet name="Question 25 - Data" sheetId="18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ccounts">'[1]Project Budgeting per Zone'!$E$21:$I$33</definedName>
    <definedName name="cat" localSheetId="5">CHOOSE([2]Dashboard!$O$3,[0]!chartopt1,[0]!chartopt2,[0]!chartopt3)</definedName>
    <definedName name="cat">CHOOSE([2]Dashboard!$O$3,chartopt1,chartopt2,chartopt3)</definedName>
    <definedName name="chartopt1">[2]KPI!$G$13:$J$20</definedName>
    <definedName name="chartopt2">[2]KPI!$G$24:$K$39</definedName>
    <definedName name="chartopt3">[2]KPI!$F$42:$S$57</definedName>
    <definedName name="Clisa">'[3]Customer Satisfaction '!$G$11:$P$21</definedName>
    <definedName name="CuPro">'[3]Salesperson Loan Sales'!$E$16:$R$26</definedName>
    <definedName name="Data">CHOOSE([4]DashBoard!$M$3,Jay,Jay_2,Jay_3)</definedName>
    <definedName name="DBoard" localSheetId="5">CHOOSE([3]DashBoard!$M$15,[0]!CuPro,[0]!Clisa)</definedName>
    <definedName name="DBoard">CHOOSE([3]DashBoard!$M$15,CuPro,Clisa)</definedName>
    <definedName name="Female" localSheetId="5">#REF!</definedName>
    <definedName name="Female">#REF!</definedName>
    <definedName name="Finance" localSheetId="5">#REF!</definedName>
    <definedName name="Finance">#REF!</definedName>
    <definedName name="Grate">'[5]Cell Referencing '!$J$13</definedName>
    <definedName name="HR" localSheetId="5">#REF!</definedName>
    <definedName name="HR">#REF!</definedName>
    <definedName name="Jay">'[4]Customer Complaints Analysis'!$A$2:$F$10</definedName>
    <definedName name="Jay_2">'[4]Channel Analysis'!$G$13:$AI$24</definedName>
    <definedName name="Jay_3">[4]Sheet4!$A$4:$D$10</definedName>
    <definedName name="Jay_Major" localSheetId="5">CHOOSE([4]DashBoard!$M$3,[0]!Jay,[0]!Jay_2,[0]!Jay_3)</definedName>
    <definedName name="Jay_Major">CHOOSE([4]DashBoard!$M$3,Jay,Jay_2,Jay_3)</definedName>
    <definedName name="Kenha">CHOOSE([1]DashBoard!$H$8,Zone,Accounts)</definedName>
    <definedName name="Male" localSheetId="5">#REF!</definedName>
    <definedName name="Male">#REF!</definedName>
    <definedName name="Monday" localSheetId="5">#REF!</definedName>
    <definedName name="Monday">#REF!</definedName>
    <definedName name="My_Print" localSheetId="5">#REF!:OFFSET(#REF!,#REF!*#REF!+8,0)</definedName>
    <definedName name="My_Print">#REF!:OFFSET(#REF!,#REF!*#REF!+8,0)</definedName>
    <definedName name="_xlnm.Print_Area" localSheetId="0">'QUESTION 21'!$A$1:$M$100</definedName>
    <definedName name="_xlnm.Print_Area" localSheetId="1">'Question 22'!$A$1:$J$62</definedName>
    <definedName name="_xlnm.Print_Area" localSheetId="2">'Question 23'!$A$1:$I$68</definedName>
    <definedName name="_xlnm.Print_Area" localSheetId="3">'Question 24'!$A$1:$G$164</definedName>
    <definedName name="_xlnm.Print_Area" localSheetId="4">'Question 25'!$A$1:$K$83</definedName>
    <definedName name="regional">'[6]Regional Sales'!$J$20:$O$30</definedName>
    <definedName name="salary">#REF!</definedName>
    <definedName name="salarySum" localSheetId="5">#REF!</definedName>
    <definedName name="salarySum">#REF!</definedName>
    <definedName name="Sales" localSheetId="5">#REF!</definedName>
    <definedName name="Sales">#REF!</definedName>
    <definedName name="Stores" localSheetId="5">#REF!</definedName>
    <definedName name="Stores">#REF!</definedName>
    <definedName name="WeeklySales">[5]Basics!$B$3:$B$9</definedName>
    <definedName name="zonal">'[6]Regional Sales'!$J$3:$O$13</definedName>
    <definedName name="Zone">'[1]Project Budgeting per Zone'!$E$5:$I$17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" i="18" l="1"/>
  <c r="L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0" i="18"/>
  <c r="L71" i="18"/>
  <c r="L72" i="18"/>
  <c r="L73" i="18"/>
  <c r="L74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L100" i="18"/>
  <c r="L101" i="18"/>
  <c r="L102" i="18"/>
  <c r="L103" i="18"/>
  <c r="L104" i="18"/>
  <c r="L105" i="18"/>
  <c r="L106" i="18"/>
  <c r="L107" i="18"/>
  <c r="L108" i="18"/>
  <c r="L109" i="18"/>
  <c r="L110" i="18"/>
  <c r="L111" i="18"/>
  <c r="L112" i="18"/>
  <c r="L113" i="18"/>
  <c r="L114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2" i="18"/>
  <c r="L133" i="18"/>
  <c r="L134" i="18"/>
  <c r="L135" i="18"/>
  <c r="L136" i="18"/>
  <c r="L137" i="18"/>
  <c r="L138" i="18"/>
  <c r="L139" i="18"/>
  <c r="L140" i="18"/>
  <c r="L141" i="18"/>
  <c r="L142" i="18"/>
  <c r="L143" i="18"/>
  <c r="L144" i="18"/>
  <c r="L145" i="18"/>
  <c r="L146" i="18"/>
  <c r="L147" i="18"/>
  <c r="L148" i="18"/>
  <c r="L149" i="18"/>
  <c r="L150" i="18"/>
  <c r="L151" i="18"/>
  <c r="L152" i="18"/>
  <c r="L153" i="18"/>
  <c r="L154" i="18"/>
  <c r="L155" i="18"/>
  <c r="L156" i="18"/>
  <c r="L157" i="18"/>
  <c r="L158" i="18"/>
  <c r="L159" i="18"/>
  <c r="L160" i="18"/>
  <c r="L161" i="18"/>
  <c r="L162" i="18"/>
  <c r="L163" i="18"/>
  <c r="L164" i="18"/>
  <c r="L165" i="18"/>
  <c r="L166" i="18"/>
  <c r="L167" i="18"/>
  <c r="L168" i="18"/>
  <c r="L169" i="18"/>
  <c r="L170" i="18"/>
  <c r="L171" i="18"/>
  <c r="L172" i="18"/>
  <c r="L173" i="18"/>
  <c r="L174" i="18"/>
  <c r="L175" i="18"/>
  <c r="L176" i="18"/>
  <c r="L177" i="18"/>
  <c r="L178" i="18"/>
  <c r="L179" i="18"/>
  <c r="L180" i="18"/>
  <c r="L181" i="18"/>
  <c r="L182" i="18"/>
  <c r="L183" i="18"/>
  <c r="L184" i="18"/>
  <c r="L185" i="18"/>
  <c r="L186" i="18"/>
  <c r="L187" i="18"/>
  <c r="L188" i="18"/>
  <c r="L189" i="18"/>
  <c r="L190" i="18"/>
  <c r="L191" i="18"/>
  <c r="L192" i="18"/>
  <c r="L193" i="18"/>
  <c r="L194" i="18"/>
  <c r="L195" i="18"/>
  <c r="L196" i="18"/>
  <c r="L197" i="18"/>
  <c r="L198" i="18"/>
  <c r="L199" i="18"/>
  <c r="L200" i="18"/>
  <c r="L201" i="18"/>
  <c r="L202" i="18"/>
  <c r="L203" i="18"/>
  <c r="L204" i="18"/>
  <c r="L205" i="18"/>
  <c r="L206" i="18"/>
  <c r="L207" i="18"/>
  <c r="L208" i="18"/>
  <c r="L209" i="18"/>
  <c r="L210" i="18"/>
  <c r="L211" i="18"/>
  <c r="L212" i="18"/>
  <c r="L213" i="18"/>
  <c r="L214" i="18"/>
  <c r="L215" i="18"/>
  <c r="L216" i="18"/>
  <c r="L217" i="18"/>
  <c r="L218" i="18"/>
  <c r="L219" i="18"/>
  <c r="L220" i="18"/>
  <c r="L221" i="18"/>
  <c r="L222" i="18"/>
  <c r="L223" i="18"/>
  <c r="L224" i="18"/>
  <c r="L225" i="18"/>
  <c r="L226" i="18"/>
  <c r="L227" i="18"/>
  <c r="L228" i="18"/>
  <c r="L229" i="18"/>
  <c r="L230" i="18"/>
  <c r="G37" i="14"/>
  <c r="G36" i="14"/>
  <c r="G35" i="14"/>
  <c r="G34" i="14"/>
  <c r="G33" i="14"/>
  <c r="D54" i="16" l="1"/>
  <c r="D55" i="16" s="1"/>
  <c r="D41" i="16"/>
  <c r="D42" i="16" s="1"/>
  <c r="D14" i="16"/>
  <c r="D16" i="16" s="1"/>
  <c r="D17" i="16" s="1"/>
  <c r="D31" i="16"/>
  <c r="D56" i="16"/>
  <c r="D46" i="16"/>
  <c r="D47" i="16"/>
  <c r="D19" i="16"/>
  <c r="D21" i="16"/>
  <c r="D23" i="16"/>
  <c r="D25" i="16"/>
  <c r="D27" i="16"/>
  <c r="D29" i="16"/>
</calcChain>
</file>

<file path=xl/sharedStrings.xml><?xml version="1.0" encoding="utf-8"?>
<sst xmlns="http://schemas.openxmlformats.org/spreadsheetml/2006/main" count="1296" uniqueCount="924">
  <si>
    <t>SECTION III (20 MARKS)</t>
  </si>
  <si>
    <t xml:space="preserve">Answer ALL questions in this section. </t>
  </si>
  <si>
    <t xml:space="preserve">Answer only ONE (1) question in this section. </t>
  </si>
  <si>
    <t xml:space="preserve">   </t>
  </si>
  <si>
    <t xml:space="preserve">        CA35P page 5</t>
  </si>
  <si>
    <t>Z Limited</t>
  </si>
  <si>
    <t>Sh."000"</t>
  </si>
  <si>
    <t>Revenue (Sales of goods)</t>
  </si>
  <si>
    <t>Opening inventory</t>
  </si>
  <si>
    <t>Purchases</t>
  </si>
  <si>
    <t>Closing inventory</t>
  </si>
  <si>
    <t>Cost of goods sold (Cost of sales)</t>
  </si>
  <si>
    <t>Distribution expenses</t>
  </si>
  <si>
    <t>Earnings Before Interest, Tax, Depreciation and Amortisation</t>
  </si>
  <si>
    <t>Earnings Before Interest and Tax</t>
  </si>
  <si>
    <t>Earnings Before Tax</t>
  </si>
  <si>
    <t>Income Tax Expense</t>
  </si>
  <si>
    <t>Earnings After Tax (Net Income)</t>
  </si>
  <si>
    <t>Other expenses:</t>
  </si>
  <si>
    <t>Dividends paid</t>
  </si>
  <si>
    <t>Assets:</t>
  </si>
  <si>
    <t>Non-current assets</t>
  </si>
  <si>
    <t>Current assets:</t>
  </si>
  <si>
    <t>Inventory</t>
  </si>
  <si>
    <t>Trade receivables</t>
  </si>
  <si>
    <t>Cash at bank and in hand</t>
  </si>
  <si>
    <t>Total current assets</t>
  </si>
  <si>
    <t>Total assets</t>
  </si>
  <si>
    <t>Capital:</t>
  </si>
  <si>
    <t xml:space="preserve">Ordinary share capital </t>
  </si>
  <si>
    <t>Share premium</t>
  </si>
  <si>
    <t>Retained profits</t>
  </si>
  <si>
    <t xml:space="preserve">Total capital </t>
  </si>
  <si>
    <t>Liabilities:</t>
  </si>
  <si>
    <t>Non-curret liabilities:</t>
  </si>
  <si>
    <t>Long-term bank loans</t>
  </si>
  <si>
    <t>Current liabilities:</t>
  </si>
  <si>
    <t>Trade payables</t>
  </si>
  <si>
    <t>Tax payable</t>
  </si>
  <si>
    <t>Total liabilities</t>
  </si>
  <si>
    <t>Total capital and liabilities</t>
  </si>
  <si>
    <t xml:space="preserve">1.     Revenue and purchases are expected to grow at the rate of 10% per annum. </t>
  </si>
  <si>
    <t>3.     Administration expenses will grow at the rate of 5% per annum.</t>
  </si>
  <si>
    <t>6.     Interest expense is 10% of end of last period balance of the long term loans.</t>
  </si>
  <si>
    <t>2.     Inventory is determined from the profit or loss.</t>
  </si>
  <si>
    <t xml:space="preserve">8.     Tax payable is 60% of the tax expense. </t>
  </si>
  <si>
    <t>6.     The longterm bank loan will be the balancing figure in the statement of financial position.</t>
  </si>
  <si>
    <t xml:space="preserve">3.     Trade receivables will be 2 months of credit sales. </t>
  </si>
  <si>
    <t xml:space="preserve">7.     Trade payables are 2 months of purchases. </t>
  </si>
  <si>
    <t>Required:</t>
  </si>
  <si>
    <t>(10 marks)</t>
  </si>
  <si>
    <t xml:space="preserve">(a)       The forecast statement of profit or loss for the five years from 2025 to 2029. </t>
  </si>
  <si>
    <t>7.     Income tax expense is 30% of the profit before tax.</t>
  </si>
  <si>
    <t>8.     Dividends is given as 40% of profit after tax.</t>
  </si>
  <si>
    <t xml:space="preserve">Initial capital outlay </t>
  </si>
  <si>
    <t xml:space="preserve">Residual value </t>
  </si>
  <si>
    <t xml:space="preserve">Selling price per unit </t>
  </si>
  <si>
    <t xml:space="preserve">Variable cost per unit </t>
  </si>
  <si>
    <t>Fixed costs per year</t>
  </si>
  <si>
    <t>Additional information:</t>
  </si>
  <si>
    <t>2.     The project has a useful life of 5 years.</t>
  </si>
  <si>
    <t>(Total: 20 marks)</t>
  </si>
  <si>
    <t>(5 marks)</t>
  </si>
  <si>
    <t xml:space="preserve">4.     For better perspective, the management would like to see the variability in the project returns given a 7.5% </t>
  </si>
  <si>
    <t xml:space="preserve">Apollo Limited manufactures fresh juice for both local and export markets. </t>
  </si>
  <si>
    <t>The company has provided the following data for the year 2024:</t>
  </si>
  <si>
    <t>Quantities Produced</t>
  </si>
  <si>
    <t>Production Costs</t>
  </si>
  <si>
    <t>(4 marks)</t>
  </si>
  <si>
    <t>(12 marks)</t>
  </si>
  <si>
    <t>Component</t>
  </si>
  <si>
    <t>(Sh."000")</t>
  </si>
  <si>
    <t>Revenue</t>
  </si>
  <si>
    <t>Cost of goods sold</t>
  </si>
  <si>
    <t>Net Profit</t>
  </si>
  <si>
    <t>Equity</t>
  </si>
  <si>
    <t>Purchase Orders Data</t>
  </si>
  <si>
    <t>Order ID</t>
  </si>
  <si>
    <t>Order Date</t>
  </si>
  <si>
    <t>Supplier ID</t>
  </si>
  <si>
    <t>Item ID</t>
  </si>
  <si>
    <t>Quantity Ordered</t>
  </si>
  <si>
    <t>Total Order Value Sh."000"</t>
  </si>
  <si>
    <t>O01</t>
  </si>
  <si>
    <t>S001</t>
  </si>
  <si>
    <t>I001</t>
  </si>
  <si>
    <t>O02</t>
  </si>
  <si>
    <t>S002</t>
  </si>
  <si>
    <t>I002</t>
  </si>
  <si>
    <t>O03</t>
  </si>
  <si>
    <t>S003</t>
  </si>
  <si>
    <t>I003</t>
  </si>
  <si>
    <t>O04</t>
  </si>
  <si>
    <t>S004</t>
  </si>
  <si>
    <t>I004</t>
  </si>
  <si>
    <t>O05</t>
  </si>
  <si>
    <t>S005</t>
  </si>
  <si>
    <t>I005</t>
  </si>
  <si>
    <t>Invoice Data</t>
  </si>
  <si>
    <t>Invoice ID</t>
  </si>
  <si>
    <t>PO ID</t>
  </si>
  <si>
    <t>Invoice Date</t>
  </si>
  <si>
    <t>Amount Invoiced Sh."000"</t>
  </si>
  <si>
    <t>A001</t>
  </si>
  <si>
    <t>A002</t>
  </si>
  <si>
    <t>A003</t>
  </si>
  <si>
    <t>A004</t>
  </si>
  <si>
    <t>A005</t>
  </si>
  <si>
    <t>O09</t>
  </si>
  <si>
    <t>Payments Data</t>
  </si>
  <si>
    <t>Payment ID</t>
  </si>
  <si>
    <t>Payment Date</t>
  </si>
  <si>
    <t>Amount Paid Sh."000"</t>
  </si>
  <si>
    <t>P001</t>
  </si>
  <si>
    <t>P002</t>
  </si>
  <si>
    <t>P003</t>
  </si>
  <si>
    <t>P004</t>
  </si>
  <si>
    <t>P005</t>
  </si>
  <si>
    <t>(9 marks)</t>
  </si>
  <si>
    <t>(2 marks)</t>
  </si>
  <si>
    <t>(b)       Data Wrangling - It is important you follow these steps in order.</t>
  </si>
  <si>
    <t>In the new sheet:</t>
  </si>
  <si>
    <t>Format the "Project Start_Dates" column appropriately as dates.</t>
  </si>
  <si>
    <t xml:space="preserve">Calculate the "Pending Disbursment" (Difference between Approved and Disbused Amounts) and  </t>
  </si>
  <si>
    <t>(Difference between Disbusment amount and Project xpenses) columns.</t>
  </si>
  <si>
    <t>(6 marks)</t>
  </si>
  <si>
    <t>Education / 21/7/2017 / South</t>
  </si>
  <si>
    <t>NATIONAL TREASURY</t>
  </si>
  <si>
    <t>DCIN000057-4000</t>
  </si>
  <si>
    <t>DCIN034-4000</t>
  </si>
  <si>
    <t>Mining / 7/7/2017 / West</t>
  </si>
  <si>
    <t>DCIN000057-1000</t>
  </si>
  <si>
    <t>DCIN034-1000</t>
  </si>
  <si>
    <t>KAJIADO</t>
  </si>
  <si>
    <t>Education / 10/7/2017 / West</t>
  </si>
  <si>
    <t>DCIN000083-1000</t>
  </si>
  <si>
    <t>DCIN005-1000</t>
  </si>
  <si>
    <t>Financial / 2/7/2017 / South</t>
  </si>
  <si>
    <t>DCIN000094-1000</t>
  </si>
  <si>
    <t>Education / 9/7/2017 / West</t>
  </si>
  <si>
    <t>DCIN000054-2000</t>
  </si>
  <si>
    <t>DCIN005-2000</t>
  </si>
  <si>
    <t>Agricultural / 4/7/2017 / South</t>
  </si>
  <si>
    <t>DCIN000054-1000</t>
  </si>
  <si>
    <t>LAMU</t>
  </si>
  <si>
    <t>Agricultural / 22/7/2017 / East</t>
  </si>
  <si>
    <t>DCIN000076-5000</t>
  </si>
  <si>
    <t>DCIN037-5000</t>
  </si>
  <si>
    <t>Agricultural / 17/3/2017 / East</t>
  </si>
  <si>
    <t>DCIN000076-4000</t>
  </si>
  <si>
    <t>DCIN037-4000</t>
  </si>
  <si>
    <t>Agricultural / 10/12/2017 / East</t>
  </si>
  <si>
    <t>DCIN000076-3000</t>
  </si>
  <si>
    <t>DCIN037-3000</t>
  </si>
  <si>
    <t>Agricultural / 8/8/2017 / South</t>
  </si>
  <si>
    <t>DCIN000076-2000</t>
  </si>
  <si>
    <t>DCIN037-2000</t>
  </si>
  <si>
    <t>Financial / 3/7/2017 / East</t>
  </si>
  <si>
    <t>DCIN000076-1000</t>
  </si>
  <si>
    <t>DCIN037-1000</t>
  </si>
  <si>
    <t>Financial / 21/3/2017 / West</t>
  </si>
  <si>
    <t>DCIN000029-1000</t>
  </si>
  <si>
    <t>Agricultural / 9/7/2017 / East</t>
  </si>
  <si>
    <t>DCIN000082-1000</t>
  </si>
  <si>
    <t>KAKAMEGA</t>
  </si>
  <si>
    <t>Transport / 7/10/2017 / South</t>
  </si>
  <si>
    <t>OWN-SOURCE</t>
  </si>
  <si>
    <t>DCIN000100-6000</t>
  </si>
  <si>
    <t>DCIN010-6000</t>
  </si>
  <si>
    <t>Construction / 17/8/2017 / South</t>
  </si>
  <si>
    <t>DCIN000100-2000</t>
  </si>
  <si>
    <t>DCIN010-2000</t>
  </si>
  <si>
    <t>Financial / 10/7/2017 / South</t>
  </si>
  <si>
    <t>DCIN000100-1000</t>
  </si>
  <si>
    <t>DCIN010-1000</t>
  </si>
  <si>
    <t>Financial / 24/4/2017 / East</t>
  </si>
  <si>
    <t>DCIN000049-1000</t>
  </si>
  <si>
    <t>Agricultural / 30/4/2017 / West</t>
  </si>
  <si>
    <t>DCIN000053-2000</t>
  </si>
  <si>
    <t>Construction / 10/3/2017 / East</t>
  </si>
  <si>
    <t>DCIN000018-2000</t>
  </si>
  <si>
    <t>Agricultural / 13/2/2017 / South</t>
  </si>
  <si>
    <t>DCIN000018-1000</t>
  </si>
  <si>
    <t>Mining / 17/8/2017 / West</t>
  </si>
  <si>
    <t>DCIN000111-1000</t>
  </si>
  <si>
    <t>MARSABIT</t>
  </si>
  <si>
    <t>Financial / 7/7/2017 / South</t>
  </si>
  <si>
    <t>DONOR PATNERS</t>
  </si>
  <si>
    <t>DCIN000080-7000</t>
  </si>
  <si>
    <t>DCIN003-7000</t>
  </si>
  <si>
    <t>Agricultural / 30/9/2017 / East</t>
  </si>
  <si>
    <t>DCIN000080-6000</t>
  </si>
  <si>
    <t>DCIN003-6000</t>
  </si>
  <si>
    <t>Transport / 14/7/2017 / West</t>
  </si>
  <si>
    <t>DCIN000080-5000</t>
  </si>
  <si>
    <t>DCIN003-5000</t>
  </si>
  <si>
    <t>Financial / 27/7/2017 / South</t>
  </si>
  <si>
    <t>DCIN000080-1000</t>
  </si>
  <si>
    <t>DCIN003-1000</t>
  </si>
  <si>
    <t>KILIFI</t>
  </si>
  <si>
    <t>Mining / 30/1/2017 / South</t>
  </si>
  <si>
    <t>DCIN000010-9000</t>
  </si>
  <si>
    <t>DCIN035-9000</t>
  </si>
  <si>
    <t>Construction / 1/9/2017 / West</t>
  </si>
  <si>
    <t>DCIN000010-8000</t>
  </si>
  <si>
    <t>DCIN035-8000</t>
  </si>
  <si>
    <t>Mining / 17/7/2017 / South</t>
  </si>
  <si>
    <t>DCIN000010-7000</t>
  </si>
  <si>
    <t>DCIN035-7000</t>
  </si>
  <si>
    <t>Education / 3/3/2017 / West</t>
  </si>
  <si>
    <t>DCIN000010-6000</t>
  </si>
  <si>
    <t>DCIN035-6000</t>
  </si>
  <si>
    <t>Education / 17/7/2017 / South</t>
  </si>
  <si>
    <t>DCIN000010-5000</t>
  </si>
  <si>
    <t>DCIN035-5000</t>
  </si>
  <si>
    <t>Agricultural / 8/7/2017 / East</t>
  </si>
  <si>
    <t>DCIN000010-3000</t>
  </si>
  <si>
    <t>DCIN035-3000</t>
  </si>
  <si>
    <t>Financial / 7/4/2017 / West</t>
  </si>
  <si>
    <t>DCIN000010-2000</t>
  </si>
  <si>
    <t>DCIN035-2000</t>
  </si>
  <si>
    <t>Financial / 28/7/2017 / West</t>
  </si>
  <si>
    <t>DCIN000010-18000</t>
  </si>
  <si>
    <t>DCIN035-18000</t>
  </si>
  <si>
    <t>Construction / 22/1/2017 / West</t>
  </si>
  <si>
    <t>DCIN000010-17000</t>
  </si>
  <si>
    <t>DCIN035-17000</t>
  </si>
  <si>
    <t>Transport / 8/12/2017 / East</t>
  </si>
  <si>
    <t>DCIN000010-16000</t>
  </si>
  <si>
    <t>DCIN035-16000</t>
  </si>
  <si>
    <t>Mining / 7/11/2017 / South</t>
  </si>
  <si>
    <t>DCIN000010-15000</t>
  </si>
  <si>
    <t>DCIN035-15000</t>
  </si>
  <si>
    <t>Agricultural / 7/10/2017 / South</t>
  </si>
  <si>
    <t>DCIN000010-10000</t>
  </si>
  <si>
    <t>DCIN035-10000</t>
  </si>
  <si>
    <t>KERICHO</t>
  </si>
  <si>
    <t>Agricultural / 11/9/2017 / South</t>
  </si>
  <si>
    <t>DCIN000116-1000</t>
  </si>
  <si>
    <t>DCIN019-1000</t>
  </si>
  <si>
    <t>Mining / 27/9/2017 / West</t>
  </si>
  <si>
    <t>DCIN000099-9000</t>
  </si>
  <si>
    <t>DCIN019-9000</t>
  </si>
  <si>
    <t>Transport / 27/11/2017 / South</t>
  </si>
  <si>
    <t>DCIN000099-8000</t>
  </si>
  <si>
    <t>DCIN019-8000</t>
  </si>
  <si>
    <t>Agricultural / 30/10/2017 / West</t>
  </si>
  <si>
    <t>DCIN000099-11000</t>
  </si>
  <si>
    <t>DCIN019-11000</t>
  </si>
  <si>
    <t>Agricultural / 10/7/2017 / South</t>
  </si>
  <si>
    <t>DCIN000099-1000</t>
  </si>
  <si>
    <t>Agricultural / 13/7/2017 / South</t>
  </si>
  <si>
    <t>PUBLIC PRIVATE PATNERSHIPS</t>
  </si>
  <si>
    <t>DCIN000015-3000</t>
  </si>
  <si>
    <t>DCIN019-3000</t>
  </si>
  <si>
    <t>Construction / 14/4/2017 / South</t>
  </si>
  <si>
    <t>DCIN000015-2000</t>
  </si>
  <si>
    <t>DCIN019-2000</t>
  </si>
  <si>
    <t>Agricultural / 4/2/2017 / South</t>
  </si>
  <si>
    <t>DCIN000015-1000</t>
  </si>
  <si>
    <t>NYERI</t>
  </si>
  <si>
    <t>Education / 18/9/2017 / West</t>
  </si>
  <si>
    <t>DCIN000118-1000</t>
  </si>
  <si>
    <t>DCIN045-1000</t>
  </si>
  <si>
    <t>Education / 22/7/2017 / East</t>
  </si>
  <si>
    <t>DCIN000074-1000</t>
  </si>
  <si>
    <t>Education / 12/11/2017 / East</t>
  </si>
  <si>
    <t>DCIN000126-1000</t>
  </si>
  <si>
    <t>Education / 18/7/2017 / West</t>
  </si>
  <si>
    <t>DCIN000072-2000</t>
  </si>
  <si>
    <t>DCIN045-2000</t>
  </si>
  <si>
    <t>Transport / 20/7/2017 / West</t>
  </si>
  <si>
    <t>KISII</t>
  </si>
  <si>
    <t>Financial / 19/1/2017 / South</t>
  </si>
  <si>
    <t>DCIN000001-9000</t>
  </si>
  <si>
    <t>DCIN036-9000</t>
  </si>
  <si>
    <t>Mining / 24/11/2017 / East</t>
  </si>
  <si>
    <t>DCIN000001-8000</t>
  </si>
  <si>
    <t>DCIN036-8000</t>
  </si>
  <si>
    <t>Financial / 17/7/2017 / West</t>
  </si>
  <si>
    <t>DCIN000001-7000</t>
  </si>
  <si>
    <t>DCIN036-7000</t>
  </si>
  <si>
    <t>Education / 29/7/2017 / West</t>
  </si>
  <si>
    <t>DCIN000001-6000</t>
  </si>
  <si>
    <t>DCIN036-6000</t>
  </si>
  <si>
    <t>Education / 29/7/2017 / East</t>
  </si>
  <si>
    <t>DCIN000001-5000</t>
  </si>
  <si>
    <t>DCIN036-5000</t>
  </si>
  <si>
    <t>Mining / 27/4/2017 / South</t>
  </si>
  <si>
    <t>DCIN000001-4000</t>
  </si>
  <si>
    <t>DCIN036-4000</t>
  </si>
  <si>
    <t>Agricultural / 24/3/2017 / East</t>
  </si>
  <si>
    <t>DCIN000001-3000</t>
  </si>
  <si>
    <t>DCIN036-3000</t>
  </si>
  <si>
    <t>Transport / 17/2/2017 / East</t>
  </si>
  <si>
    <t>DCIN000001-2000</t>
  </si>
  <si>
    <t>DCIN036-2000</t>
  </si>
  <si>
    <t>Construction / 17/1/2017 / East</t>
  </si>
  <si>
    <t>DCIN000001-1000</t>
  </si>
  <si>
    <t>DCIN036-1000</t>
  </si>
  <si>
    <t>BOMET</t>
  </si>
  <si>
    <t>Financial / 21/12/2017 / West</t>
  </si>
  <si>
    <t>DCIN000129-1000</t>
  </si>
  <si>
    <t>DCIN008-1000</t>
  </si>
  <si>
    <t>Agricultural / 14/10/2017 / West</t>
  </si>
  <si>
    <t>DCIN000006-2000</t>
  </si>
  <si>
    <t>DCIN008-2000</t>
  </si>
  <si>
    <t>Agricultural / 21/1/2017 / West</t>
  </si>
  <si>
    <t>DCIN000006-1000</t>
  </si>
  <si>
    <t>WAJIR</t>
  </si>
  <si>
    <t>Mining / 7/4/2017 / East</t>
  </si>
  <si>
    <t>DCIN000096-5000</t>
  </si>
  <si>
    <t>DCIN017-5000</t>
  </si>
  <si>
    <t>Agricultural / 8/10/2017 / West</t>
  </si>
  <si>
    <t>DCIN000096-4000</t>
  </si>
  <si>
    <t>DCIN017-4000</t>
  </si>
  <si>
    <t>Construction / 29/3/2017 / East</t>
  </si>
  <si>
    <t>DCIN000079-3000</t>
  </si>
  <si>
    <t>DCIN017-3000</t>
  </si>
  <si>
    <t>Education / 29/9/2017 / East</t>
  </si>
  <si>
    <t>DCIN000079-2000</t>
  </si>
  <si>
    <t>DCIN017-2000</t>
  </si>
  <si>
    <t>Financial / 27/7/2017 / West</t>
  </si>
  <si>
    <t>DCIN000079-1000</t>
  </si>
  <si>
    <t>DCIN017-1000</t>
  </si>
  <si>
    <t>MAKUENI</t>
  </si>
  <si>
    <t>Education / 20/1/2017 / South</t>
  </si>
  <si>
    <t>DCIN000101-4000</t>
  </si>
  <si>
    <t>DCIN021-4000</t>
  </si>
  <si>
    <t>Mining / 18/9/2017 / East</t>
  </si>
  <si>
    <t>DCIN000101-3000</t>
  </si>
  <si>
    <t>DCIN021-3000</t>
  </si>
  <si>
    <t>Transport / 12/8/2017 / South</t>
  </si>
  <si>
    <t>DCIN000101-2000</t>
  </si>
  <si>
    <t>DCIN021-2000</t>
  </si>
  <si>
    <t>Construction / 10/7/2017 / South</t>
  </si>
  <si>
    <t>DCIN000101-1000</t>
  </si>
  <si>
    <t>DCIN021-1000</t>
  </si>
  <si>
    <t>Mining / 30/10/2017 / South</t>
  </si>
  <si>
    <t>DCIN000124-1000</t>
  </si>
  <si>
    <t>MURANGA</t>
  </si>
  <si>
    <t>Education / 18/4/2017 / West</t>
  </si>
  <si>
    <t>DCIN000097-5000</t>
  </si>
  <si>
    <t>DCIN006-5000</t>
  </si>
  <si>
    <t>Transport / 9/11/2017 / East</t>
  </si>
  <si>
    <t>DCIN000097-4000</t>
  </si>
  <si>
    <t>DCIN006-4000</t>
  </si>
  <si>
    <t>Agricultural / 7/10/2017 / West</t>
  </si>
  <si>
    <t>DCIN000097-3000</t>
  </si>
  <si>
    <t>DCIN006-3000</t>
  </si>
  <si>
    <t>DCIN000097-2000</t>
  </si>
  <si>
    <t>DCIN006-2000</t>
  </si>
  <si>
    <t>Construction / 7/7/2017 / South</t>
  </si>
  <si>
    <t>DCIN000097-1000</t>
  </si>
  <si>
    <t>DCIN006-1000</t>
  </si>
  <si>
    <t>TAITA-TAVETA</t>
  </si>
  <si>
    <t>Financial / 11/8/2017 / South</t>
  </si>
  <si>
    <t>DCIN000088-6000</t>
  </si>
  <si>
    <t>DCIN002-6000</t>
  </si>
  <si>
    <t>Transport / 27/7/2017 / East</t>
  </si>
  <si>
    <t>DCIN000088-4000</t>
  </si>
  <si>
    <t>DCIN002-4000</t>
  </si>
  <si>
    <t>Financial / 22/7/2017 / South</t>
  </si>
  <si>
    <t>DCIN000088-2000</t>
  </si>
  <si>
    <t>DCIN002-2000</t>
  </si>
  <si>
    <t>Financial / 20/7/2017 / South</t>
  </si>
  <si>
    <t>DCIN000045-2000</t>
  </si>
  <si>
    <t>Financial / 30/4/2017 / South</t>
  </si>
  <si>
    <t>DCIN000045-1000</t>
  </si>
  <si>
    <t>DCIN002-1000</t>
  </si>
  <si>
    <t>KWALE</t>
  </si>
  <si>
    <t>DCIN000019-3000</t>
  </si>
  <si>
    <t>DCIN041-3000</t>
  </si>
  <si>
    <t>Education / 17/3/2017 / West</t>
  </si>
  <si>
    <t>DCIN000019-2000</t>
  </si>
  <si>
    <t>DCIN041-2000</t>
  </si>
  <si>
    <t>Mining / 13/2/2017 / South</t>
  </si>
  <si>
    <t>DCIN000019-1000</t>
  </si>
  <si>
    <t>DCIN041-1000</t>
  </si>
  <si>
    <t>Agricultural / 19/2/2017 / East</t>
  </si>
  <si>
    <t>DCIN000135-1000</t>
  </si>
  <si>
    <t>Education / 18/3/2017 / South</t>
  </si>
  <si>
    <t>DCIN000028-2000</t>
  </si>
  <si>
    <t>Agricultural / 4/2/2017 / West</t>
  </si>
  <si>
    <t>DCIN000013-1000</t>
  </si>
  <si>
    <t>Transport / 20/4/2017 / East</t>
  </si>
  <si>
    <t>DCIN000042-1000</t>
  </si>
  <si>
    <t>Agricultural / 29/7/2017 / South</t>
  </si>
  <si>
    <t>DCIN000093-1000</t>
  </si>
  <si>
    <t>Construction / 18/7/2017 / East</t>
  </si>
  <si>
    <t>DCIN000009-3000</t>
  </si>
  <si>
    <t>Agricultural / 13/3/2017 / East</t>
  </si>
  <si>
    <t>DCIN000009-2000</t>
  </si>
  <si>
    <t>Mining / 30/1/2017 / West</t>
  </si>
  <si>
    <t>DCIN000009-1000</t>
  </si>
  <si>
    <t>SIAYA</t>
  </si>
  <si>
    <t>Construction / 21/10/2017 / West</t>
  </si>
  <si>
    <t>DCIN000024-9000</t>
  </si>
  <si>
    <t>DCIN046-9000</t>
  </si>
  <si>
    <t>Construction / 22/9/2017 / East</t>
  </si>
  <si>
    <t>DCIN000024-7000</t>
  </si>
  <si>
    <t>DCIN046-7000</t>
  </si>
  <si>
    <t>Education / 20/8/2017 / West</t>
  </si>
  <si>
    <t>DCIN000024-6000</t>
  </si>
  <si>
    <t>DCIN046-6000</t>
  </si>
  <si>
    <t>Construction / 17/7/2017 / East</t>
  </si>
  <si>
    <t>DCIN000024-5000</t>
  </si>
  <si>
    <t>DCIN046-5000</t>
  </si>
  <si>
    <t>Education / 19/7/2017 / South</t>
  </si>
  <si>
    <t>DCIN000024-4000</t>
  </si>
  <si>
    <t>DCIN046-4000</t>
  </si>
  <si>
    <t>Education / 11/7/2017 / West</t>
  </si>
  <si>
    <t>DCIN000024-3000</t>
  </si>
  <si>
    <t>DCIN046-3000</t>
  </si>
  <si>
    <t>Mining / 8/4/2017 / East</t>
  </si>
  <si>
    <t>DCIN000024-2000</t>
  </si>
  <si>
    <t>DCIN046-2000</t>
  </si>
  <si>
    <t>Financial / 4/3/2017 / East</t>
  </si>
  <si>
    <t>DCIN000024-1000</t>
  </si>
  <si>
    <t>DCIN046-1000</t>
  </si>
  <si>
    <t>NYAMIRA</t>
  </si>
  <si>
    <t>Mining / 21/10/2017 / South</t>
  </si>
  <si>
    <t>DCIN000095-2000</t>
  </si>
  <si>
    <t>DCIN018-2000</t>
  </si>
  <si>
    <t>Mining / 2/7/2017 / West</t>
  </si>
  <si>
    <t>DCIN000095-1000</t>
  </si>
  <si>
    <t>DCIN018-1000</t>
  </si>
  <si>
    <t>DCIN000109-4000</t>
  </si>
  <si>
    <t>DCIN018-4000</t>
  </si>
  <si>
    <t>Agricultural / 7/4/2017 / West</t>
  </si>
  <si>
    <t>DCIN000109-3000</t>
  </si>
  <si>
    <t>DCIN018-3000</t>
  </si>
  <si>
    <t>Mining / 11/3/2017 / East</t>
  </si>
  <si>
    <t>DCIN000109-2000</t>
  </si>
  <si>
    <t>Construction / 3/8/2017 / East</t>
  </si>
  <si>
    <t>DCIN000109-1000</t>
  </si>
  <si>
    <t>NYANDARUA</t>
  </si>
  <si>
    <t>Transport / 13/7/2017 / South</t>
  </si>
  <si>
    <t>DCIN000061-2000</t>
  </si>
  <si>
    <t>DCIN024-2000</t>
  </si>
  <si>
    <t>Construction / 12/7/2017 / East</t>
  </si>
  <si>
    <t>DCIN000061-1000</t>
  </si>
  <si>
    <t>DCIN024-1000</t>
  </si>
  <si>
    <t>Construction / 27/10/2017 / East</t>
  </si>
  <si>
    <t>DCIN000077-8000</t>
  </si>
  <si>
    <t>DCIN024-8000</t>
  </si>
  <si>
    <t>Transport / 7/10/2017 / West</t>
  </si>
  <si>
    <t>DCIN000077-7000</t>
  </si>
  <si>
    <t>DCIN024-7000</t>
  </si>
  <si>
    <t>Agricultural / 20/7/2017 / South</t>
  </si>
  <si>
    <t>DCIN000077-1000</t>
  </si>
  <si>
    <t>WEST POKOT</t>
  </si>
  <si>
    <t>Financial / 27/4/2017 / West</t>
  </si>
  <si>
    <t>DCIN000021-2000</t>
  </si>
  <si>
    <t>DCIN025-2000</t>
  </si>
  <si>
    <t>Financial / 27/2/2017 / West</t>
  </si>
  <si>
    <t>DCIN000021-1000</t>
  </si>
  <si>
    <t>DCIN025-1000</t>
  </si>
  <si>
    <t>Financial / 17/7/2017 / East</t>
  </si>
  <si>
    <t>DCIN000060-2000</t>
  </si>
  <si>
    <t>Financial / 8/7/2017 / South</t>
  </si>
  <si>
    <t>DCIN000060-1000</t>
  </si>
  <si>
    <t>Transport / 7/3/2017 / West</t>
  </si>
  <si>
    <t>DCIN000025-1000</t>
  </si>
  <si>
    <t>Education / 21/3/2017 / East</t>
  </si>
  <si>
    <t>DCIN000030-1000</t>
  </si>
  <si>
    <t>Education / 13/7/2017 / South</t>
  </si>
  <si>
    <t>DCIN000035-2000</t>
  </si>
  <si>
    <t>Agricultural / 10/4/2017 / East</t>
  </si>
  <si>
    <t>DCIN000035-1000</t>
  </si>
  <si>
    <t>SAMBURU</t>
  </si>
  <si>
    <t>Construction / 20/4/2017 / East</t>
  </si>
  <si>
    <t>DCIN000043-1000</t>
  </si>
  <si>
    <t>DCIN031-1000</t>
  </si>
  <si>
    <t>Financial / 17/4/2017 / East</t>
  </si>
  <si>
    <t>DCIN000038-2000</t>
  </si>
  <si>
    <t>DCIN031-2000</t>
  </si>
  <si>
    <t>Financial / 1/9/2017 / South</t>
  </si>
  <si>
    <t>DCIN000103-2000</t>
  </si>
  <si>
    <t>Mining / 21/7/2017 / West</t>
  </si>
  <si>
    <t>DCIN000103-1000</t>
  </si>
  <si>
    <t>Education / 27/10/2017 / East</t>
  </si>
  <si>
    <t>DCIN000104-3000</t>
  </si>
  <si>
    <t>DCIN031-3000</t>
  </si>
  <si>
    <t>Transport / 21/7/2017 / West</t>
  </si>
  <si>
    <t>DCIN000104-1000</t>
  </si>
  <si>
    <t>Financial / 21/1/2017 / West</t>
  </si>
  <si>
    <t>DCIN000117-2000</t>
  </si>
  <si>
    <t>Transport / 17/9/2017 / West</t>
  </si>
  <si>
    <t>DCIN000117-1000</t>
  </si>
  <si>
    <t>LAIKIPIA</t>
  </si>
  <si>
    <t>Construction / 13/4/2017 / South</t>
  </si>
  <si>
    <t>DCIN000036-1000</t>
  </si>
  <si>
    <t>DCIN004-1000</t>
  </si>
  <si>
    <t>Transport / 28/7/2017 / East</t>
  </si>
  <si>
    <t>DCIN000140-1000</t>
  </si>
  <si>
    <t>Mining / 28/7/2017 / East</t>
  </si>
  <si>
    <t>DCIN000052-3000</t>
  </si>
  <si>
    <t>DCIN004-3000</t>
  </si>
  <si>
    <t>Financial / 3/7/2017 / West</t>
  </si>
  <si>
    <t>DCIN000052-2000</t>
  </si>
  <si>
    <t>DCIN004-2000</t>
  </si>
  <si>
    <t>Transport / 29/4/2017 / South</t>
  </si>
  <si>
    <t>DCIN000052-1000</t>
  </si>
  <si>
    <t>Construction / 7/7/2017 / East</t>
  </si>
  <si>
    <t>DCIN000058-1000</t>
  </si>
  <si>
    <t>Construction / 14/1/2017 / East</t>
  </si>
  <si>
    <t>DCIN000014-2000</t>
  </si>
  <si>
    <t>Construction / 4/2/2017 / South</t>
  </si>
  <si>
    <t>DCIN000014-1000</t>
  </si>
  <si>
    <t>TANA RIVER</t>
  </si>
  <si>
    <t>Transport / 10/12/2017 / East</t>
  </si>
  <si>
    <t>DCIN000127-2000</t>
  </si>
  <si>
    <t>DCIN028-2000</t>
  </si>
  <si>
    <t>Mining / 13/7/2017 / East</t>
  </si>
  <si>
    <t>DCIN000085-2000</t>
  </si>
  <si>
    <t>DCIN000085-1000</t>
  </si>
  <si>
    <t>DCIN028-1000</t>
  </si>
  <si>
    <t>ELGEYO MARAKWET</t>
  </si>
  <si>
    <t>Mining / 11/7/2017 / South</t>
  </si>
  <si>
    <t>DCIN000064-1000</t>
  </si>
  <si>
    <t>DCIN013-1000</t>
  </si>
  <si>
    <t>Financial / 17/2/2017 / South</t>
  </si>
  <si>
    <t>DCIN000122-6000</t>
  </si>
  <si>
    <t>DCIN013-6000</t>
  </si>
  <si>
    <t>Financial / 17/10/2017 / East</t>
  </si>
  <si>
    <t>DCIN000122-2000</t>
  </si>
  <si>
    <t>DCIN013-2000</t>
  </si>
  <si>
    <t>THARAKA-NITHI</t>
  </si>
  <si>
    <t>Financial / 19/7/2017 / East</t>
  </si>
  <si>
    <t>DCIN000067-1000</t>
  </si>
  <si>
    <t>DCIN043-1000</t>
  </si>
  <si>
    <t>Agricultural / 2/7/2017 / West</t>
  </si>
  <si>
    <t>DCIN000075-1000</t>
  </si>
  <si>
    <t>Education / 22/4/2017 / West</t>
  </si>
  <si>
    <t>DCIN000041-1000</t>
  </si>
  <si>
    <t>Transport / 2/2/2017 / South</t>
  </si>
  <si>
    <t>DCIN000011-1000</t>
  </si>
  <si>
    <t>Mining / 24/9/2017 / South</t>
  </si>
  <si>
    <t>DCIN000031-3000</t>
  </si>
  <si>
    <t>DCIN043-3000</t>
  </si>
  <si>
    <t>Education / 20/7/2017 / West</t>
  </si>
  <si>
    <t>DCIN000031-2000</t>
  </si>
  <si>
    <t>DCIN043-2000</t>
  </si>
  <si>
    <t>Construction / 21/3/2017 / East</t>
  </si>
  <si>
    <t>DCIN000031-1000</t>
  </si>
  <si>
    <t>Agricultural / 19/11/2017 / West</t>
  </si>
  <si>
    <t>DCIN000120-2000</t>
  </si>
  <si>
    <t>Education / 27/9/2017 / East</t>
  </si>
  <si>
    <t>DCIN000120-1000</t>
  </si>
  <si>
    <t>Agricultural / 8/7/2017 / West</t>
  </si>
  <si>
    <t>HOMABAY</t>
  </si>
  <si>
    <t>Transport / 19/4/2017 / West</t>
  </si>
  <si>
    <t>DCIN000026-7000</t>
  </si>
  <si>
    <t>DCIN042-7000</t>
  </si>
  <si>
    <t>Education / 8/1/2017 / West</t>
  </si>
  <si>
    <t>DCIN000026-6000</t>
  </si>
  <si>
    <t>DCIN042-6000</t>
  </si>
  <si>
    <t>Education / 11/9/2017 / South</t>
  </si>
  <si>
    <t>DCIN000026-4000</t>
  </si>
  <si>
    <t>DCIN042-4000</t>
  </si>
  <si>
    <t>Financial / 23/7/2017 / West</t>
  </si>
  <si>
    <t>DCIN000026-3000</t>
  </si>
  <si>
    <t>DCIN042-3000</t>
  </si>
  <si>
    <t>DCIN000026-1000</t>
  </si>
  <si>
    <t>DCIN042-1000</t>
  </si>
  <si>
    <t>KISUMU</t>
  </si>
  <si>
    <t>Transport / 23/7/2017 / South</t>
  </si>
  <si>
    <t>DCIN000078-3000</t>
  </si>
  <si>
    <t>DCIN009-3000</t>
  </si>
  <si>
    <t>Education / 27/7/2017 / East</t>
  </si>
  <si>
    <t>DCIN000078-1000</t>
  </si>
  <si>
    <t>DCIN009-6000</t>
  </si>
  <si>
    <t>Transport / 27/1/2017 / East</t>
  </si>
  <si>
    <t>DCIN000007-1000</t>
  </si>
  <si>
    <t>DCIN009-8000</t>
  </si>
  <si>
    <t>Transport / 22/1/2017 / West</t>
  </si>
  <si>
    <t>DCIN000005-1000</t>
  </si>
  <si>
    <t>DCIN009-9000</t>
  </si>
  <si>
    <t>Agricultural / 18/12/2017 / West</t>
  </si>
  <si>
    <t>DCIN000002-7000</t>
  </si>
  <si>
    <t>DCIN009-7000</t>
  </si>
  <si>
    <t>Education / 20/8/2017 / South</t>
  </si>
  <si>
    <t>DCIN000002-4000</t>
  </si>
  <si>
    <t>DCIN009-4000</t>
  </si>
  <si>
    <t>Financial / 17/7/2017 / South</t>
  </si>
  <si>
    <t>DCIN000002-3000</t>
  </si>
  <si>
    <t>DCIN000002-2000</t>
  </si>
  <si>
    <t>DCIN009-2000</t>
  </si>
  <si>
    <t>Mining / 14/1/2017 / East</t>
  </si>
  <si>
    <t>DCIN000002-1000</t>
  </si>
  <si>
    <t>DCIN009-1000</t>
  </si>
  <si>
    <t>MANDERA</t>
  </si>
  <si>
    <t>Mining / 13/4/2017 / South</t>
  </si>
  <si>
    <t>DCIN000033-2000</t>
  </si>
  <si>
    <t>DCIN032-2000</t>
  </si>
  <si>
    <t>Agricultural / 27/3/2017 / West</t>
  </si>
  <si>
    <t>DCIN000033-1000</t>
  </si>
  <si>
    <t>DCIN032-1000</t>
  </si>
  <si>
    <t>Transport / 21/7/2017 / East</t>
  </si>
  <si>
    <t>DCIN000073-1000</t>
  </si>
  <si>
    <t>Agricultural / 12/1/2017 / South</t>
  </si>
  <si>
    <t>DCIN000084-7000</t>
  </si>
  <si>
    <t>DCIN032-7000</t>
  </si>
  <si>
    <t>Education / 14/9/2017 / West</t>
  </si>
  <si>
    <t>DCIN000084-6000</t>
  </si>
  <si>
    <t>DCIN032-6000</t>
  </si>
  <si>
    <t>Construction / 14/7/2017 / East</t>
  </si>
  <si>
    <t>DCIN000084-5000</t>
  </si>
  <si>
    <t>DCIN032-5000</t>
  </si>
  <si>
    <t>Agricultural / 10/7/2017 / West</t>
  </si>
  <si>
    <t>DCIN000084-1000</t>
  </si>
  <si>
    <t>NAKURU</t>
  </si>
  <si>
    <t>Financial / 27/4/2017 / South</t>
  </si>
  <si>
    <t>DCIN000138-1000</t>
  </si>
  <si>
    <t>DCIN001-1000</t>
  </si>
  <si>
    <t>Education / 19/8/2017 / South</t>
  </si>
  <si>
    <t>DCIN000068-2000</t>
  </si>
  <si>
    <t>DCIN001-2000</t>
  </si>
  <si>
    <t>Education / 19/7/2017 / East</t>
  </si>
  <si>
    <t>DCIN000068-1000</t>
  </si>
  <si>
    <t>Education / 27/4/2017 / East</t>
  </si>
  <si>
    <t>DCIN000132-2000</t>
  </si>
  <si>
    <t>Education / 7/1/2017 / West</t>
  </si>
  <si>
    <t>DCIN000132-1000</t>
  </si>
  <si>
    <t>MOMBASA</t>
  </si>
  <si>
    <t>Agricultural / 27/8/2017 / East</t>
  </si>
  <si>
    <t>DCIN000114-1000</t>
  </si>
  <si>
    <t>DCIN033-1000</t>
  </si>
  <si>
    <t>Agricultural / 24/4/2017 / East</t>
  </si>
  <si>
    <t>DCIN000046-1000</t>
  </si>
  <si>
    <t>Education / 8/8/2017 / East</t>
  </si>
  <si>
    <t>DCIN000110-1000</t>
  </si>
  <si>
    <t>Agricultural / 7/7/2017 / West</t>
  </si>
  <si>
    <t>DCIN000081-1000</t>
  </si>
  <si>
    <t>Financial / 22/10/2017 / West</t>
  </si>
  <si>
    <t>DCIN000123-1000</t>
  </si>
  <si>
    <t>Education / 2/2/2017 / South</t>
  </si>
  <si>
    <t>DCIN000012-2000</t>
  </si>
  <si>
    <t>DCIN033-2000</t>
  </si>
  <si>
    <t>Mining / 27/3/2017 / West</t>
  </si>
  <si>
    <t>DCIN000012-1000</t>
  </si>
  <si>
    <t>NAROK</t>
  </si>
  <si>
    <t>Transport / 21/8/2017 / West</t>
  </si>
  <si>
    <t>DCIN000112-1000</t>
  </si>
  <si>
    <t>DCIN029-1000</t>
  </si>
  <si>
    <t>DCIN000034-2000</t>
  </si>
  <si>
    <t>DCIN029-2000</t>
  </si>
  <si>
    <t>Financial / 4/4/2017 / West</t>
  </si>
  <si>
    <t>DCIN000034-1000</t>
  </si>
  <si>
    <t>NANDI</t>
  </si>
  <si>
    <t>Agricultural / 31/3/2017 / West</t>
  </si>
  <si>
    <t>DCIN000137-1000</t>
  </si>
  <si>
    <t>DCIN022-1000</t>
  </si>
  <si>
    <t>DCIN000089-1000</t>
  </si>
  <si>
    <t>Financial / 19/7/2017 / West</t>
  </si>
  <si>
    <t>DCIN000066-1000</t>
  </si>
  <si>
    <t>Mining / 10/7/2017 / South</t>
  </si>
  <si>
    <t>DCIN000092-6000</t>
  </si>
  <si>
    <t>DCIN022-6000</t>
  </si>
  <si>
    <t>Mining / 17/3/2017 / West</t>
  </si>
  <si>
    <t>DCIN000092-5000</t>
  </si>
  <si>
    <t>DCIN022-5000</t>
  </si>
  <si>
    <t>Education / 1/12/2017 / West</t>
  </si>
  <si>
    <t>DCIN000092-3000</t>
  </si>
  <si>
    <t>DCIN022-3000</t>
  </si>
  <si>
    <t>Agricultural / 31/8/2017 / South</t>
  </si>
  <si>
    <t>DCIN000092-2000</t>
  </si>
  <si>
    <t>DCIN022-2000</t>
  </si>
  <si>
    <t>Transport / 27/7/2017 / South</t>
  </si>
  <si>
    <t>DCIN000092-1000</t>
  </si>
  <si>
    <t>KIAMBU</t>
  </si>
  <si>
    <t>Construction / 17/9/2017 / East</t>
  </si>
  <si>
    <t>DCIN000086-2000</t>
  </si>
  <si>
    <t>DCIN039-2000</t>
  </si>
  <si>
    <t>Education / 17/7/2017 / West</t>
  </si>
  <si>
    <t>DCIN000086-1000</t>
  </si>
  <si>
    <t>DCIN039-1000</t>
  </si>
  <si>
    <t>BUNGOMA</t>
  </si>
  <si>
    <t>Transport / 17/4/2017 / East</t>
  </si>
  <si>
    <t>DCIN000040-1000</t>
  </si>
  <si>
    <t>DCIN027-1000</t>
  </si>
  <si>
    <t>Education / 27/3/2017 / South</t>
  </si>
  <si>
    <t>DCIN000008-4000</t>
  </si>
  <si>
    <t>DCIN027-4000</t>
  </si>
  <si>
    <t>Agricultural / 30/1/2017 / West</t>
  </si>
  <si>
    <t>DCIN000008-1000</t>
  </si>
  <si>
    <t>UASIN GISHU</t>
  </si>
  <si>
    <t>Agricultural / 4/7/2017 / West</t>
  </si>
  <si>
    <t>DCIN000055-1000</t>
  </si>
  <si>
    <t>DCIN040-1000</t>
  </si>
  <si>
    <t>Agricultural / 8/1/2017 / East</t>
  </si>
  <si>
    <t>DCIN000131-3000</t>
  </si>
  <si>
    <t>DCIN040-3000</t>
  </si>
  <si>
    <t>BUSIA</t>
  </si>
  <si>
    <t>Agricultural / 21/7/2017 / West</t>
  </si>
  <si>
    <t>DCIN000020-8000</t>
  </si>
  <si>
    <t>DCIN047-8000</t>
  </si>
  <si>
    <t>Construction / 19/11/2017 / East</t>
  </si>
  <si>
    <t>DCIN000020-5000</t>
  </si>
  <si>
    <t>DCIN047-5000</t>
  </si>
  <si>
    <t>Mining / 11/8/2017 / East</t>
  </si>
  <si>
    <t>DCIN000020-4000</t>
  </si>
  <si>
    <t>DCIN047-4000</t>
  </si>
  <si>
    <t>Agricultural / 3/7/2017 / South</t>
  </si>
  <si>
    <t>DCIN000020-3000</t>
  </si>
  <si>
    <t>DCIN047-3000</t>
  </si>
  <si>
    <t>Mining / 22/7/2017 / West</t>
  </si>
  <si>
    <t>DCIN000020-2000</t>
  </si>
  <si>
    <t>DCIN047-2000</t>
  </si>
  <si>
    <t>Education / 21/2/2017 / East</t>
  </si>
  <si>
    <t>DCIN000020-1000</t>
  </si>
  <si>
    <t>DCIN047-1000</t>
  </si>
  <si>
    <t>NAIROBI</t>
  </si>
  <si>
    <t>Education / 27/11/2017 / South</t>
  </si>
  <si>
    <t>DCIN000065-5000</t>
  </si>
  <si>
    <t>DCIN020-5000</t>
  </si>
  <si>
    <t>Mining / 20/8/2017 / West</t>
  </si>
  <si>
    <t>DCIN000065-2000</t>
  </si>
  <si>
    <t>DCIN020-2000</t>
  </si>
  <si>
    <t>Construction / 17/7/2017 / West</t>
  </si>
  <si>
    <t>DCIN000065-1000</t>
  </si>
  <si>
    <t>DCIN020-1000</t>
  </si>
  <si>
    <t>KIRINYAGA</t>
  </si>
  <si>
    <t>Construction / 2/7/2017 / East</t>
  </si>
  <si>
    <t>DCIN000063-2000</t>
  </si>
  <si>
    <t>DCIN012-2000</t>
  </si>
  <si>
    <t>Transport / 11/7/2017 / South</t>
  </si>
  <si>
    <t>DCIN000063-1000</t>
  </si>
  <si>
    <t>DCIN012-1000</t>
  </si>
  <si>
    <t>MERU</t>
  </si>
  <si>
    <t>Mining / 8/7/2017 / West</t>
  </si>
  <si>
    <t>DCIN000141-1000</t>
  </si>
  <si>
    <t>DCIN038-1000</t>
  </si>
  <si>
    <t>VIHIGA</t>
  </si>
  <si>
    <t>DCIN000069-2000</t>
  </si>
  <si>
    <t>DCIN016-2000</t>
  </si>
  <si>
    <t>Education / 20/7/2017 / East</t>
  </si>
  <si>
    <t>DCIN000069-1000</t>
  </si>
  <si>
    <t>DCIN016-1000</t>
  </si>
  <si>
    <t>MACHAKOS</t>
  </si>
  <si>
    <t>Education / 8/7/2017 / West</t>
  </si>
  <si>
    <t>DCIN000059-1000</t>
  </si>
  <si>
    <t>DCIN011-1000</t>
  </si>
  <si>
    <t>ISIOLO</t>
  </si>
  <si>
    <t>Transport / 17/7/2017 / East</t>
  </si>
  <si>
    <t>DCIN000087-4000</t>
  </si>
  <si>
    <t>DCIN014-4000</t>
  </si>
  <si>
    <t>DCIN000087-1000</t>
  </si>
  <si>
    <t>DCIN014-1000</t>
  </si>
  <si>
    <t>EMBU</t>
  </si>
  <si>
    <t>Construction / 27/7/2017 / West</t>
  </si>
  <si>
    <t>DCIN000090-2000</t>
  </si>
  <si>
    <t>DCIN007-2000</t>
  </si>
  <si>
    <t>GARISSA</t>
  </si>
  <si>
    <t>Construction / 21/4/2017 / East</t>
  </si>
  <si>
    <t>DCIN000044-1000</t>
  </si>
  <si>
    <t>DCIN044-1000</t>
  </si>
  <si>
    <t>MIGORI</t>
  </si>
  <si>
    <t>Construction / 29/7/2017 / South</t>
  </si>
  <si>
    <t>DCIN000108-2000</t>
  </si>
  <si>
    <t>DCIN026-2000</t>
  </si>
  <si>
    <t>TRANS-NZOIA</t>
  </si>
  <si>
    <t>Mining / 24/4/2017 / South</t>
  </si>
  <si>
    <t>DCIN000050-1000</t>
  </si>
  <si>
    <t>DCIN023-1000</t>
  </si>
  <si>
    <t>TURKANA</t>
  </si>
  <si>
    <t>Transport / 12/3/2017 / South</t>
  </si>
  <si>
    <t>DCIN000003-3000</t>
  </si>
  <si>
    <t>DCIN015-3000</t>
  </si>
  <si>
    <t>Agricultural / 10/2/2017 / South</t>
  </si>
  <si>
    <t>DCIN000003-2000</t>
  </si>
  <si>
    <t>DCIN015-2000</t>
  </si>
  <si>
    <t>Construction / 17/1/2017 / West</t>
  </si>
  <si>
    <t>DCIN015-1000</t>
  </si>
  <si>
    <t>KITUI</t>
  </si>
  <si>
    <t>STATUS</t>
  </si>
  <si>
    <t>DEFICIT</t>
  </si>
  <si>
    <t>DISBURSMENT</t>
  </si>
  <si>
    <t>EXPENSES</t>
  </si>
  <si>
    <t>AMOUNT</t>
  </si>
  <si>
    <t>START_DATE</t>
  </si>
  <si>
    <t>APPROVAL_DATE / REGION</t>
  </si>
  <si>
    <t>TYPE</t>
  </si>
  <si>
    <t>ID</t>
  </si>
  <si>
    <t>NAME</t>
  </si>
  <si>
    <t>SPENDING</t>
  </si>
  <si>
    <t>SURPLUS /</t>
  </si>
  <si>
    <t xml:space="preserve">PENDING </t>
  </si>
  <si>
    <t>PROJECT</t>
  </si>
  <si>
    <t>DISBURSED</t>
  </si>
  <si>
    <t>APPROVED</t>
  </si>
  <si>
    <t>SECTOR /</t>
  </si>
  <si>
    <t>LOAN</t>
  </si>
  <si>
    <t>TRANSACTION</t>
  </si>
  <si>
    <t>COUNTY</t>
  </si>
  <si>
    <t>1.</t>
  </si>
  <si>
    <t xml:space="preserve">           </t>
  </si>
  <si>
    <t>2.</t>
  </si>
  <si>
    <t>3.</t>
  </si>
  <si>
    <t xml:space="preserve">                 </t>
  </si>
  <si>
    <t>Copy the formulae in Cell A1 and paste it in Cell P5 preceeded by a single apostrophe (') to avoid the formula executing.</t>
  </si>
  <si>
    <t>4.</t>
  </si>
  <si>
    <t>Delete the original rows 1 and 2 to remain with the combined data headers.</t>
  </si>
  <si>
    <t>5.</t>
  </si>
  <si>
    <t>6.</t>
  </si>
  <si>
    <t>Explore the data and relevantly fill using a formulae the blank cells in Column A.</t>
  </si>
  <si>
    <t>7.</t>
  </si>
  <si>
    <t xml:space="preserve">                  </t>
  </si>
  <si>
    <t>Create 2 blank columns before "Project Start Date". Split the "Sector / Approval_Date / Region" column into 3 maintaining the split names.</t>
  </si>
  <si>
    <t>8.</t>
  </si>
  <si>
    <t>9.</t>
  </si>
  <si>
    <t>10.</t>
  </si>
  <si>
    <t xml:space="preserve">                </t>
  </si>
  <si>
    <t>11.</t>
  </si>
  <si>
    <t xml:space="preserve">         </t>
  </si>
  <si>
    <t xml:space="preserve">     CA35P Page 7</t>
  </si>
  <si>
    <t xml:space="preserve">      CA35P Page 8</t>
  </si>
  <si>
    <t xml:space="preserve">          CA35P Page 11</t>
  </si>
  <si>
    <t xml:space="preserve">          Out of 11</t>
  </si>
  <si>
    <t xml:space="preserve">      Out of 11</t>
  </si>
  <si>
    <t xml:space="preserve">     Out of 11</t>
  </si>
  <si>
    <t>QUESTION 21</t>
  </si>
  <si>
    <t>You are required to prepare the forecast financial statements for the next five years commencing 2025, given the following assumptions:</t>
  </si>
  <si>
    <t>For the statement of profit or loss assume:</t>
  </si>
  <si>
    <t>4.     Selling and distribution expenses will likely grow at the rate of 10% per annum in line with revenue.</t>
  </si>
  <si>
    <t>For the statement of financial position assume:</t>
  </si>
  <si>
    <t>1.     Non-current assets are expected to grow at the rate of  5% annually.</t>
  </si>
  <si>
    <t>4.     Cash at bank are expected to grow at Sh.50,000 per year.</t>
  </si>
  <si>
    <t xml:space="preserve">5.     Share capital and share premium will remain constant over the period. </t>
  </si>
  <si>
    <t xml:space="preserve">9.     Share price is expected to grow at  the rate of 5% per annum. </t>
  </si>
  <si>
    <t xml:space="preserve">(b)     The statement of financial position for the five years from 2025 to 2029. </t>
  </si>
  <si>
    <t>QUESTION 22</t>
  </si>
  <si>
    <t xml:space="preserve">  adverse change in the project details.</t>
  </si>
  <si>
    <t>1.      If implemented, the project has a potential sales value of  38,000 units per annum.</t>
  </si>
  <si>
    <t>5.     For each scenario of input variability, the rest of the inputs are restored to the default input values.</t>
  </si>
  <si>
    <t>QUESTION 23</t>
  </si>
  <si>
    <t xml:space="preserve">(a)        Generate the descriptive statistics for quantities and production costs.               </t>
  </si>
  <si>
    <t xml:space="preserve">(b)        Generate the regression output and estimate the cost of producing 900,000 units at the 95% confindence level.   </t>
  </si>
  <si>
    <t>QUESTION 24</t>
  </si>
  <si>
    <t>-</t>
  </si>
  <si>
    <t>Statement of financial position as at 31 December:</t>
  </si>
  <si>
    <t>Current liabilities</t>
  </si>
  <si>
    <t>Non-current liabilities</t>
  </si>
  <si>
    <t>Current assets</t>
  </si>
  <si>
    <t>Operating expenses</t>
  </si>
  <si>
    <t>Gross profit</t>
  </si>
  <si>
    <t xml:space="preserve">             (i)      Use a correctly referenced Index and Match nested function to fill in the details in the below data array  from the output in (a) above:</t>
  </si>
  <si>
    <t>(b)         Undertake the following analysis of trends in key financial statement components:</t>
  </si>
  <si>
    <t xml:space="preserve">         Total liabilities</t>
  </si>
  <si>
    <t xml:space="preserve">         Total sssets</t>
  </si>
  <si>
    <t xml:space="preserve">         Component</t>
  </si>
  <si>
    <t xml:space="preserve">                       Component</t>
  </si>
  <si>
    <t xml:space="preserve">                       Revenue</t>
  </si>
  <si>
    <t xml:space="preserve">                       COGS</t>
  </si>
  <si>
    <t xml:space="preserve">                       Operating Expenses</t>
  </si>
  <si>
    <t>CA35P Page 10</t>
  </si>
  <si>
    <t>Out of 11</t>
  </si>
  <si>
    <t>(c)         In this sheet, create a Pivot Table of the payments Data to summarise the payments made over the years showing the year and months breakdown</t>
  </si>
  <si>
    <t>(d)         Calculate the percentage change for each component of the Income Statement year-over-year (YOY).</t>
  </si>
  <si>
    <t xml:space="preserve">             (i)         Using a relevant function, for each purchase order, match the corresponding invoice.</t>
  </si>
  <si>
    <t xml:space="preserve">          Equity</t>
  </si>
  <si>
    <t xml:space="preserve">             (ii)        For each invoice, check whether there is a payment made (based on Invoice ID).</t>
  </si>
  <si>
    <t xml:space="preserve">             (iii)       Highlight any discrepancies, such as missing invoices, unmatched payments or over/under payments.</t>
  </si>
  <si>
    <t xml:space="preserve">             (iv)       Provide a column and give explanations for each discrepancy.</t>
  </si>
  <si>
    <t>QUESTION 25</t>
  </si>
  <si>
    <t xml:space="preserve">You recently joined the National Treasury as the Financial analyst. You have been furnished with Project data relating to the 47 counties of Kenya  to be </t>
  </si>
  <si>
    <t xml:space="preserve">able to help develop reports that would assist in strategic and data-driven decision making. </t>
  </si>
  <si>
    <t xml:space="preserve">In the  "Surplus / Deficit" column, create a function that will either return Deficit or Surplus depending on whether the Project expenses have </t>
  </si>
  <si>
    <t>exceeded or fallen short of the approved amounts.</t>
  </si>
  <si>
    <t>Statement of profit or loss for the year ended 31 December 2024</t>
  </si>
  <si>
    <t>Administrative expenses</t>
  </si>
  <si>
    <t>Cost of Sales:</t>
  </si>
  <si>
    <t>Depreciation and amortisation</t>
  </si>
  <si>
    <t>Interest expense</t>
  </si>
  <si>
    <t>Retained profit for the period</t>
  </si>
  <si>
    <t>Retained profit b/f</t>
  </si>
  <si>
    <t>Retained profit c/f</t>
  </si>
  <si>
    <t xml:space="preserve">  (10 marks)</t>
  </si>
  <si>
    <t xml:space="preserve">2.     Gross profit is 30% of revenue. (This will make it easier to determine closing inventory) </t>
  </si>
  <si>
    <t>CA35P page 6</t>
  </si>
  <si>
    <t xml:space="preserve">                SECTION II (60 MARKS)</t>
  </si>
  <si>
    <t>Sh.</t>
  </si>
  <si>
    <t xml:space="preserve">3.     Viongozi Enterprise uses a weighted average cost of capital (WACC) of 11%. </t>
  </si>
  <si>
    <t>(a)       Compute the base net present value (NPV) of the project.</t>
  </si>
  <si>
    <t>(b)       Carry out the NPV sensitivity analysis of all the project inputs except residual value and project life.</t>
  </si>
  <si>
    <t>(c)       Prepare an appropriate chart to indicate the different NPVs for each scenario in (b) above.</t>
  </si>
  <si>
    <t>(d)      Identify the inputs variability where the project still remain viable.</t>
  </si>
  <si>
    <t xml:space="preserve">(c)        If the selling price is Sh.250 per unit, determine by graphical method, the breakeven point. </t>
  </si>
  <si>
    <t>XYM Limited to assist in determining the validity and accuracy of the data as well as identify any fraud:</t>
  </si>
  <si>
    <t xml:space="preserve">Unit Price </t>
  </si>
  <si>
    <t>(Sh.)</t>
  </si>
  <si>
    <t xml:space="preserve">             (ii)      Create a line graph with title "Revenue and Expenses Analysis" to visually represent the summary per year.</t>
  </si>
  <si>
    <t xml:space="preserve">             (iii)     Use a correctly reference Index and Match nested function to fill in the details in the below data array from the output in (a) above Revenue, </t>
  </si>
  <si>
    <t xml:space="preserve">                        Cost of Goods Sold and Operating  Expenses trends over the years.</t>
  </si>
  <si>
    <t xml:space="preserve">          (iv)     Create a column chart to visualise the comparison of total assets and total liabilities per year.</t>
  </si>
  <si>
    <t>CA35P Page 9</t>
  </si>
  <si>
    <t>(1 mark)</t>
  </si>
  <si>
    <t>Delete any top rows to ensure the data is affixed to the grid (Starts at Cell A1).</t>
  </si>
  <si>
    <t xml:space="preserve">(c) </t>
  </si>
  <si>
    <t>Data Summarisation and reporting:</t>
  </si>
  <si>
    <t xml:space="preserve">             (i)         In the "workings" sheet,  prepare the following  pivot tables:</t>
  </si>
  <si>
    <t xml:space="preserve">              -        A summary of "disbursed amounts" per "project start dates" (in Year) seperated into Deficit and Surplus. Visualise this summary in </t>
  </si>
  <si>
    <t xml:space="preserve">                        a Trend line.</t>
  </si>
  <si>
    <t xml:space="preserve">              -        A summary of sectoral expenses vs disbursed amounts. Visualise this in a column chart.</t>
  </si>
  <si>
    <t xml:space="preserve">              (ii)        Insert a slicer for "Region" and connect it to be interactive with the two charts above.</t>
  </si>
  <si>
    <t xml:space="preserve">Using either a formulae or function, create a new row number 3 that will combine the contents of row 1 and 2 per column to create </t>
  </si>
  <si>
    <t>complete and spaced data headers example cell A3 should read "County Name".</t>
  </si>
  <si>
    <t xml:space="preserve">Create a new Column after "Transaction ID" column. Split into 2 the "Transaction ID" column at the hyphen (-). Name the text column </t>
  </si>
  <si>
    <t>"County ID" and Numbers Column "Loan Serial".</t>
  </si>
  <si>
    <t xml:space="preserve"> Sheet 'Workings'.</t>
  </si>
  <si>
    <t>(a)        Create a  copy of the entire data  in a separate sheet with only the values so as to do away with the formattings in the original data. Name the  new</t>
  </si>
  <si>
    <t>Delete all blank columns or columns without a header within the data bounds example, Column C.</t>
  </si>
  <si>
    <t>The Data available in Sheet name "Question 25 Data".</t>
  </si>
  <si>
    <t>The following financial statements relate to Z Limited  for the year ended 31 December 2024:</t>
  </si>
  <si>
    <t>Statement of financial position as at 31 December 2024</t>
  </si>
  <si>
    <t>5.     Depreciation and amortisation is on average 10% of previous period non-current assets.</t>
  </si>
  <si>
    <t>Viongozi Enterprise is considering investing in a project with the following details:</t>
  </si>
  <si>
    <t xml:space="preserve">You are the audit senior at Quality Professionals  Consultancy Limited. You have been furnished with the following sample extracts from the books of </t>
  </si>
  <si>
    <t>(a)         Fill appropriately the details in the Gross Profit, Net Profit and Equity Rows.</t>
  </si>
  <si>
    <t>(e)          Perform a 3-way order match between the Purchase Orders, Invoices and Payments data as below:</t>
  </si>
  <si>
    <t xml:space="preserve">              -        Grid all the above 2 charts together next to each other.</t>
  </si>
  <si>
    <t xml:space="preserve">        Out of 11</t>
  </si>
  <si>
    <t>Income statement for the year ended 31 December: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</si>
</sst>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.00;\(#,##0.00\)"/>
    <numFmt numFmtId="168" formatCode="_ * #,##0.00_ ;_ * \-#,##0.00_ ;_ * &quot;-&quot;??_ ;_ @_ "/>
    <numFmt numFmtId="169" formatCode="[$]d\ mmmm\ yyyy;@" x16r2:formatCode16="[$-en-KE,1]d\ mmmm\ yyyy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u val="singleAccounting"/>
      <sz val="16"/>
      <color theme="1"/>
      <name val="Times New Roman"/>
      <family val="1"/>
    </font>
    <font>
      <b/>
      <u val="singleAccounting"/>
      <sz val="16"/>
      <color theme="1"/>
      <name val="Times New Roman"/>
      <family val="1"/>
    </font>
    <font>
      <u/>
      <sz val="16"/>
      <color theme="1"/>
      <name val="Times New Roman"/>
      <family val="1"/>
    </font>
    <font>
      <u val="double"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11"/>
      <name val="Times New Roman"/>
      <family val="1"/>
    </font>
    <font>
      <sz val="11"/>
      <color theme="0"/>
      <name val="Palatino Linotype"/>
      <family val="1"/>
    </font>
    <font>
      <sz val="11"/>
      <name val="Palatino Linotype"/>
      <family val="1"/>
    </font>
    <font>
      <sz val="8"/>
      <color theme="1"/>
      <name val="Palatino Linotype"/>
      <family val="1"/>
    </font>
    <font>
      <sz val="8"/>
      <name val="Palatino Linotype"/>
      <family val="1"/>
    </font>
    <font>
      <sz val="8"/>
      <color rgb="FF000000"/>
      <name val="Palatino Linotype"/>
      <family val="1"/>
    </font>
    <font>
      <sz val="11"/>
      <color rgb="FFFF0000"/>
      <name val="Palatino Linotype"/>
      <family val="1"/>
    </font>
    <font>
      <b/>
      <sz val="9"/>
      <color rgb="FF000000"/>
      <name val="Palatino Linotype"/>
      <family val="1"/>
    </font>
    <font>
      <b/>
      <sz val="9"/>
      <name val="Palatino Linotype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u/>
      <sz val="16"/>
      <color theme="1"/>
      <name val="Times New Roman"/>
      <family val="1"/>
    </font>
    <font>
      <u/>
      <sz val="16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Calibri"/>
      <family val="2"/>
      <scheme val="minor"/>
    </font>
    <font>
      <u val="singleAccounting"/>
      <sz val="20"/>
      <color theme="1"/>
      <name val="Times New Roman"/>
      <family val="1"/>
    </font>
    <font>
      <u/>
      <sz val="20"/>
      <color theme="1"/>
      <name val="Times New Roman"/>
      <family val="1"/>
    </font>
    <font>
      <u val="double"/>
      <sz val="20"/>
      <color theme="1"/>
      <name val="Times New Roman"/>
      <family val="1"/>
    </font>
    <font>
      <b/>
      <u val="singleAccounting"/>
      <sz val="20"/>
      <color theme="1"/>
      <name val="Times New Roman"/>
      <family val="1"/>
    </font>
    <font>
      <u val="doubleAccounting"/>
      <sz val="20"/>
      <color theme="1"/>
      <name val="Times New Roman"/>
      <family val="1"/>
    </font>
    <font>
      <u val="doubleAccounting"/>
      <sz val="18"/>
      <color theme="1"/>
      <name val="Goudy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6495ED"/>
      </patternFill>
    </fill>
  </fills>
  <borders count="7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1" fillId="0" borderId="0"/>
    <xf numFmtId="0" fontId="19" fillId="0" borderId="0"/>
    <xf numFmtId="168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43" fontId="4" fillId="0" borderId="0" xfId="0" applyNumberFormat="1" applyFont="1"/>
    <xf numFmtId="166" fontId="2" fillId="0" borderId="0" xfId="1" applyNumberFormat="1" applyFont="1"/>
    <xf numFmtId="0" fontId="5" fillId="0" borderId="0" xfId="0" applyFont="1" applyAlignment="1">
      <alignment horizontal="right"/>
    </xf>
    <xf numFmtId="166" fontId="4" fillId="0" borderId="0" xfId="1" applyNumberFormat="1" applyFont="1"/>
    <xf numFmtId="166" fontId="4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3" applyFont="1"/>
    <xf numFmtId="0" fontId="2" fillId="0" borderId="0" xfId="3" applyFont="1" applyAlignment="1">
      <alignment horizontal="right"/>
    </xf>
    <xf numFmtId="0" fontId="2" fillId="0" borderId="0" xfId="0" applyFont="1" applyBorder="1"/>
    <xf numFmtId="0" fontId="2" fillId="0" borderId="0" xfId="0" applyFont="1" applyFill="1" applyBorder="1"/>
    <xf numFmtId="38" fontId="2" fillId="0" borderId="0" xfId="0" applyNumberFormat="1" applyFont="1" applyFill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166" fontId="2" fillId="0" borderId="0" xfId="1" applyNumberFormat="1" applyFont="1" applyAlignment="1">
      <alignment horizontal="right"/>
    </xf>
    <xf numFmtId="0" fontId="1" fillId="0" borderId="0" xfId="5"/>
    <xf numFmtId="0" fontId="4" fillId="0" borderId="0" xfId="5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2" fillId="0" borderId="0" xfId="0" applyFont="1"/>
    <xf numFmtId="0" fontId="11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2" fillId="0" borderId="0" xfId="0" applyFont="1" applyBorder="1"/>
    <xf numFmtId="0" fontId="12" fillId="0" borderId="0" xfId="0" applyFont="1" applyAlignment="1">
      <alignment horizontal="left"/>
    </xf>
    <xf numFmtId="0" fontId="0" fillId="0" borderId="0" xfId="0" applyBorder="1"/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0" fillId="0" borderId="0" xfId="0" applyFont="1"/>
    <xf numFmtId="0" fontId="5" fillId="0" borderId="0" xfId="0" applyFont="1" applyAlignment="1"/>
    <xf numFmtId="0" fontId="12" fillId="0" borderId="0" xfId="5" applyFont="1" applyAlignment="1">
      <alignment horizontal="right"/>
    </xf>
    <xf numFmtId="0" fontId="12" fillId="0" borderId="0" xfId="5" applyFont="1"/>
    <xf numFmtId="0" fontId="11" fillId="0" borderId="0" xfId="5" applyFont="1"/>
    <xf numFmtId="0" fontId="11" fillId="0" borderId="0" xfId="5" applyFont="1" applyAlignment="1">
      <alignment horizontal="right"/>
    </xf>
    <xf numFmtId="0" fontId="6" fillId="0" borderId="0" xfId="5" applyFont="1"/>
    <xf numFmtId="43" fontId="11" fillId="0" borderId="0" xfId="1" applyFont="1"/>
    <xf numFmtId="164" fontId="11" fillId="0" borderId="0" xfId="4" applyFont="1" applyFill="1"/>
    <xf numFmtId="164" fontId="13" fillId="0" borderId="0" xfId="4" applyFont="1" applyFill="1"/>
    <xf numFmtId="0" fontId="10" fillId="0" borderId="0" xfId="0" applyFont="1"/>
    <xf numFmtId="0" fontId="17" fillId="0" borderId="0" xfId="5" applyFont="1"/>
    <xf numFmtId="166" fontId="11" fillId="0" borderId="0" xfId="1" applyNumberFormat="1" applyFont="1"/>
    <xf numFmtId="166" fontId="11" fillId="0" borderId="0" xfId="1" applyNumberFormat="1" applyFont="1" applyAlignment="1">
      <alignment horizontal="right"/>
    </xf>
    <xf numFmtId="9" fontId="11" fillId="0" borderId="0" xfId="5" applyNumberFormat="1" applyFont="1"/>
    <xf numFmtId="166" fontId="18" fillId="0" borderId="0" xfId="1" applyNumberFormat="1" applyFont="1"/>
    <xf numFmtId="0" fontId="18" fillId="0" borderId="0" xfId="0" applyFont="1"/>
    <xf numFmtId="166" fontId="11" fillId="0" borderId="0" xfId="1" applyNumberFormat="1" applyFont="1" applyAlignment="1"/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center"/>
    </xf>
    <xf numFmtId="0" fontId="6" fillId="0" borderId="0" xfId="5" applyFont="1" applyAlignment="1">
      <alignment horizontal="right"/>
    </xf>
    <xf numFmtId="0" fontId="10" fillId="0" borderId="0" xfId="0" applyFont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11" fillId="0" borderId="0" xfId="3" applyFont="1"/>
    <xf numFmtId="0" fontId="20" fillId="0" borderId="0" xfId="6" applyFont="1"/>
    <xf numFmtId="0" fontId="21" fillId="0" borderId="0" xfId="6" applyFont="1"/>
    <xf numFmtId="168" fontId="21" fillId="0" borderId="0" xfId="7" applyFont="1"/>
    <xf numFmtId="1" fontId="21" fillId="0" borderId="0" xfId="6" applyNumberFormat="1" applyFont="1"/>
    <xf numFmtId="0" fontId="22" fillId="0" borderId="0" xfId="6" applyFont="1"/>
    <xf numFmtId="0" fontId="23" fillId="0" borderId="0" xfId="6" applyFont="1"/>
    <xf numFmtId="1" fontId="22" fillId="0" borderId="0" xfId="6" applyNumberFormat="1" applyFont="1"/>
    <xf numFmtId="0" fontId="24" fillId="0" borderId="2" xfId="6" applyFont="1" applyBorder="1" applyAlignment="1">
      <alignment vertical="top" wrapText="1" readingOrder="1"/>
    </xf>
    <xf numFmtId="2" fontId="25" fillId="0" borderId="0" xfId="6" applyNumberFormat="1" applyFont="1"/>
    <xf numFmtId="0" fontId="20" fillId="3" borderId="0" xfId="6" applyFont="1" applyFill="1"/>
    <xf numFmtId="0" fontId="21" fillId="3" borderId="0" xfId="6" applyFont="1" applyFill="1"/>
    <xf numFmtId="168" fontId="26" fillId="4" borderId="0" xfId="7" applyFont="1" applyFill="1" applyBorder="1" applyAlignment="1">
      <alignment horizontal="center" vertical="top" wrapText="1" readingOrder="1"/>
    </xf>
    <xf numFmtId="168" fontId="26" fillId="4" borderId="5" xfId="7" applyFont="1" applyFill="1" applyBorder="1" applyAlignment="1">
      <alignment horizontal="center" vertical="top" wrapText="1" readingOrder="1"/>
    </xf>
    <xf numFmtId="1" fontId="26" fillId="4" borderId="0" xfId="6" applyNumberFormat="1" applyFont="1" applyFill="1" applyAlignment="1">
      <alignment vertical="top" wrapText="1" readingOrder="1"/>
    </xf>
    <xf numFmtId="0" fontId="27" fillId="3" borderId="0" xfId="6" applyFont="1" applyFill="1" applyAlignment="1">
      <alignment vertical="top" wrapText="1"/>
    </xf>
    <xf numFmtId="0" fontId="21" fillId="3" borderId="0" xfId="6" applyFont="1" applyFill="1" applyAlignment="1">
      <alignment vertical="top" wrapText="1"/>
    </xf>
    <xf numFmtId="0" fontId="26" fillId="4" borderId="0" xfId="6" applyFont="1" applyFill="1" applyAlignment="1">
      <alignment vertical="top" wrapText="1" readingOrder="1"/>
    </xf>
    <xf numFmtId="0" fontId="26" fillId="4" borderId="4" xfId="6" applyFont="1" applyFill="1" applyBorder="1" applyAlignment="1">
      <alignment vertical="top" wrapText="1" readingOrder="1"/>
    </xf>
    <xf numFmtId="1" fontId="26" fillId="4" borderId="5" xfId="6" applyNumberFormat="1" applyFont="1" applyFill="1" applyBorder="1" applyAlignment="1">
      <alignment vertical="top" wrapText="1" readingOrder="1"/>
    </xf>
    <xf numFmtId="0" fontId="27" fillId="3" borderId="5" xfId="6" applyFont="1" applyFill="1" applyBorder="1" applyAlignment="1">
      <alignment vertical="top" wrapText="1"/>
    </xf>
    <xf numFmtId="0" fontId="26" fillId="4" borderId="6" xfId="6" applyFont="1" applyFill="1" applyBorder="1" applyAlignment="1">
      <alignment vertical="top" wrapText="1" readingOrder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quotePrefix="1" applyFont="1" applyAlignment="1">
      <alignment horizontal="right"/>
    </xf>
    <xf numFmtId="166" fontId="11" fillId="0" borderId="0" xfId="0" applyNumberFormat="1" applyFont="1"/>
    <xf numFmtId="166" fontId="13" fillId="0" borderId="0" xfId="1" applyNumberFormat="1" applyFont="1"/>
    <xf numFmtId="166" fontId="14" fillId="0" borderId="0" xfId="1" applyNumberFormat="1" applyFont="1"/>
    <xf numFmtId="0" fontId="28" fillId="0" borderId="0" xfId="0" applyFont="1"/>
    <xf numFmtId="0" fontId="29" fillId="0" borderId="0" xfId="0" applyFont="1"/>
    <xf numFmtId="165" fontId="11" fillId="0" borderId="0" xfId="1" applyNumberFormat="1" applyFont="1"/>
    <xf numFmtId="165" fontId="15" fillId="0" borderId="0" xfId="1" applyNumberFormat="1" applyFont="1"/>
    <xf numFmtId="165" fontId="30" fillId="0" borderId="0" xfId="1" applyNumberFormat="1" applyFont="1"/>
    <xf numFmtId="0" fontId="6" fillId="0" borderId="0" xfId="0" applyFont="1" applyAlignment="1">
      <alignment horizontal="right" vertical="center"/>
    </xf>
    <xf numFmtId="166" fontId="11" fillId="0" borderId="0" xfId="1" applyNumberFormat="1" applyFont="1" applyAlignment="1">
      <alignment horizontal="center"/>
    </xf>
    <xf numFmtId="165" fontId="11" fillId="0" borderId="0" xfId="4" applyNumberFormat="1" applyFont="1" applyFill="1"/>
    <xf numFmtId="165" fontId="6" fillId="0" borderId="0" xfId="4" applyNumberFormat="1" applyFont="1" applyFill="1" applyAlignment="1">
      <alignment horizontal="left"/>
    </xf>
    <xf numFmtId="0" fontId="29" fillId="0" borderId="0" xfId="3" applyFont="1"/>
    <xf numFmtId="165" fontId="11" fillId="0" borderId="0" xfId="4" applyNumberFormat="1" applyFont="1" applyFill="1" applyAlignment="1">
      <alignment horizontal="center" vertical="center"/>
    </xf>
    <xf numFmtId="0" fontId="28" fillId="0" borderId="0" xfId="5" applyFont="1"/>
    <xf numFmtId="0" fontId="29" fillId="0" borderId="0" xfId="5" applyFont="1"/>
    <xf numFmtId="3" fontId="29" fillId="0" borderId="0" xfId="5" applyNumberFormat="1" applyFont="1"/>
    <xf numFmtId="0" fontId="29" fillId="0" borderId="0" xfId="5" applyFont="1" applyAlignment="1">
      <alignment horizontal="right"/>
    </xf>
    <xf numFmtId="9" fontId="29" fillId="0" borderId="0" xfId="5" applyNumberFormat="1" applyFont="1"/>
    <xf numFmtId="3" fontId="29" fillId="0" borderId="0" xfId="5" applyNumberFormat="1" applyFont="1" applyAlignment="1">
      <alignment horizontal="left"/>
    </xf>
    <xf numFmtId="3" fontId="29" fillId="0" borderId="0" xfId="5" applyNumberFormat="1" applyFont="1" applyAlignment="1">
      <alignment horizontal="center"/>
    </xf>
    <xf numFmtId="0" fontId="28" fillId="0" borderId="0" xfId="5" applyFont="1" applyAlignment="1">
      <alignment horizontal="center"/>
    </xf>
    <xf numFmtId="0" fontId="28" fillId="0" borderId="0" xfId="5" applyFont="1" applyAlignment="1">
      <alignment wrapText="1"/>
    </xf>
    <xf numFmtId="14" fontId="29" fillId="0" borderId="0" xfId="5" applyNumberFormat="1" applyFont="1" applyAlignment="1">
      <alignment horizontal="left"/>
    </xf>
    <xf numFmtId="0" fontId="29" fillId="0" borderId="0" xfId="5" applyFont="1" applyAlignment="1">
      <alignment horizontal="center"/>
    </xf>
    <xf numFmtId="14" fontId="11" fillId="0" borderId="0" xfId="5" applyNumberFormat="1" applyFont="1" applyAlignment="1">
      <alignment horizontal="left"/>
    </xf>
    <xf numFmtId="0" fontId="11" fillId="0" borderId="0" xfId="5" applyFont="1" applyAlignment="1">
      <alignment horizontal="center"/>
    </xf>
    <xf numFmtId="0" fontId="6" fillId="0" borderId="0" xfId="3" applyFont="1"/>
    <xf numFmtId="0" fontId="6" fillId="0" borderId="0" xfId="0" applyFont="1" applyBorder="1"/>
    <xf numFmtId="14" fontId="11" fillId="0" borderId="0" xfId="5" applyNumberFormat="1" applyFont="1"/>
    <xf numFmtId="14" fontId="29" fillId="0" borderId="0" xfId="5" applyNumberFormat="1" applyFont="1" applyAlignment="1">
      <alignment horizontal="center"/>
    </xf>
    <xf numFmtId="0" fontId="32" fillId="0" borderId="0" xfId="5" applyFont="1"/>
    <xf numFmtId="49" fontId="11" fillId="0" borderId="0" xfId="5" applyNumberFormat="1" applyFont="1" applyAlignment="1">
      <alignment horizontal="right"/>
    </xf>
    <xf numFmtId="0" fontId="6" fillId="0" borderId="0" xfId="5" applyFont="1" applyAlignment="1"/>
    <xf numFmtId="49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33" fillId="0" borderId="0" xfId="0" applyFont="1"/>
    <xf numFmtId="0" fontId="34" fillId="0" borderId="0" xfId="0" applyFont="1" applyAlignment="1"/>
    <xf numFmtId="0" fontId="35" fillId="0" borderId="0" xfId="0" applyFont="1" applyAlignment="1"/>
    <xf numFmtId="0" fontId="35" fillId="0" borderId="0" xfId="0" applyFont="1" applyBorder="1" applyAlignment="1"/>
    <xf numFmtId="0" fontId="34" fillId="0" borderId="0" xfId="0" applyFont="1" applyAlignment="1">
      <alignment horizontal="left" vertical="center"/>
    </xf>
    <xf numFmtId="0" fontId="35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35" fillId="0" borderId="0" xfId="0" applyFont="1" applyBorder="1"/>
    <xf numFmtId="43" fontId="35" fillId="0" borderId="0" xfId="0" applyNumberFormat="1" applyFont="1"/>
    <xf numFmtId="0" fontId="34" fillId="0" borderId="0" xfId="0" applyFont="1" applyAlignment="1">
      <alignment horizontal="center" vertical="center"/>
    </xf>
    <xf numFmtId="0" fontId="36" fillId="0" borderId="0" xfId="0" applyFont="1"/>
    <xf numFmtId="43" fontId="35" fillId="0" borderId="0" xfId="1" applyFont="1" applyAlignment="1">
      <alignment horizontal="left" vertical="center"/>
    </xf>
    <xf numFmtId="43" fontId="34" fillId="0" borderId="0" xfId="1" applyFont="1" applyAlignment="1">
      <alignment horizontal="left" vertical="center"/>
    </xf>
    <xf numFmtId="43" fontId="37" fillId="0" borderId="0" xfId="1" applyFont="1" applyAlignment="1">
      <alignment horizontal="left" vertical="center"/>
    </xf>
    <xf numFmtId="167" fontId="38" fillId="0" borderId="0" xfId="0" applyNumberFormat="1" applyFont="1" applyAlignment="1">
      <alignment horizontal="right"/>
    </xf>
    <xf numFmtId="167" fontId="38" fillId="0" borderId="0" xfId="0" applyNumberFormat="1" applyFont="1"/>
    <xf numFmtId="165" fontId="35" fillId="0" borderId="0" xfId="1" applyNumberFormat="1" applyFont="1" applyAlignment="1">
      <alignment horizontal="center"/>
    </xf>
    <xf numFmtId="167" fontId="35" fillId="0" borderId="0" xfId="0" applyNumberFormat="1" applyFont="1"/>
    <xf numFmtId="165" fontId="37" fillId="0" borderId="0" xfId="1" applyNumberFormat="1" applyFont="1" applyBorder="1" applyAlignment="1">
      <alignment horizontal="center"/>
    </xf>
    <xf numFmtId="165" fontId="37" fillId="0" borderId="0" xfId="1" applyNumberFormat="1" applyFont="1" applyAlignment="1">
      <alignment horizontal="center"/>
    </xf>
    <xf numFmtId="167" fontId="35" fillId="0" borderId="0" xfId="4" applyNumberFormat="1" applyFont="1" applyFill="1"/>
    <xf numFmtId="0" fontId="34" fillId="0" borderId="0" xfId="0" applyFont="1" applyBorder="1" applyAlignment="1">
      <alignment horizontal="left" vertical="center"/>
    </xf>
    <xf numFmtId="165" fontId="37" fillId="0" borderId="0" xfId="1" applyNumberFormat="1" applyFont="1" applyBorder="1" applyAlignment="1" applyProtection="1">
      <alignment horizontal="center"/>
      <protection locked="0"/>
    </xf>
    <xf numFmtId="167" fontId="39" fillId="0" borderId="0" xfId="0" applyNumberFormat="1" applyFont="1"/>
    <xf numFmtId="0" fontId="35" fillId="0" borderId="0" xfId="0" applyFont="1" applyAlignment="1">
      <alignment horizontal="center"/>
    </xf>
    <xf numFmtId="43" fontId="34" fillId="0" borderId="0" xfId="1" applyFont="1" applyBorder="1" applyAlignment="1">
      <alignment horizontal="left" vertical="center"/>
    </xf>
    <xf numFmtId="43" fontId="35" fillId="0" borderId="0" xfId="1" applyFont="1" applyBorder="1"/>
    <xf numFmtId="164" fontId="35" fillId="0" borderId="0" xfId="4" applyFont="1" applyFill="1"/>
    <xf numFmtId="165" fontId="35" fillId="0" borderId="0" xfId="1" applyNumberFormat="1" applyFont="1" applyBorder="1" applyAlignment="1">
      <alignment horizontal="center"/>
    </xf>
    <xf numFmtId="164" fontId="37" fillId="0" borderId="0" xfId="4" applyFont="1" applyFill="1"/>
    <xf numFmtId="0" fontId="36" fillId="0" borderId="0" xfId="0" applyFont="1" applyBorder="1"/>
    <xf numFmtId="165" fontId="40" fillId="0" borderId="0" xfId="1" applyNumberFormat="1" applyFont="1" applyBorder="1" applyAlignment="1">
      <alignment horizontal="center"/>
    </xf>
    <xf numFmtId="164" fontId="41" fillId="0" borderId="0" xfId="4" applyFont="1" applyFill="1"/>
    <xf numFmtId="43" fontId="35" fillId="0" borderId="0" xfId="1" applyFont="1"/>
    <xf numFmtId="43" fontId="37" fillId="0" borderId="0" xfId="0" applyNumberFormat="1" applyFont="1"/>
    <xf numFmtId="43" fontId="41" fillId="0" borderId="0" xfId="0" applyNumberFormat="1" applyFont="1"/>
    <xf numFmtId="43" fontId="42" fillId="0" borderId="0" xfId="0" applyNumberFormat="1" applyFont="1"/>
    <xf numFmtId="0" fontId="18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34" fillId="0" borderId="0" xfId="0" applyFont="1" applyAlignment="1">
      <alignment horizontal="left" vertical="top"/>
    </xf>
    <xf numFmtId="169" fontId="11" fillId="0" borderId="0" xfId="0" applyNumberFormat="1" applyFont="1" applyAlignment="1">
      <alignment horizontal="left"/>
    </xf>
    <xf numFmtId="3" fontId="29" fillId="0" borderId="0" xfId="5" applyNumberFormat="1" applyFont="1" applyAlignment="1">
      <alignment horizontal="right"/>
    </xf>
    <xf numFmtId="3" fontId="31" fillId="0" borderId="0" xfId="5" applyNumberFormat="1" applyFont="1" applyAlignment="1">
      <alignment horizontal="right"/>
    </xf>
    <xf numFmtId="3" fontId="15" fillId="0" borderId="0" xfId="5" applyNumberFormat="1" applyFont="1" applyAlignment="1">
      <alignment horizontal="right"/>
    </xf>
    <xf numFmtId="3" fontId="16" fillId="0" borderId="0" xfId="5" applyNumberFormat="1" applyFont="1" applyAlignment="1">
      <alignment horizontal="right"/>
    </xf>
    <xf numFmtId="3" fontId="11" fillId="0" borderId="0" xfId="5" applyNumberFormat="1" applyFont="1" applyAlignment="1">
      <alignment horizontal="right"/>
    </xf>
    <xf numFmtId="0" fontId="28" fillId="0" borderId="0" xfId="5" applyFont="1" applyAlignment="1">
      <alignment horizontal="right"/>
    </xf>
    <xf numFmtId="0" fontId="28" fillId="0" borderId="0" xfId="5" applyFont="1" applyAlignment="1">
      <alignment horizontal="center" wrapText="1"/>
    </xf>
    <xf numFmtId="49" fontId="11" fillId="0" borderId="0" xfId="5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5" applyFont="1" applyAlignment="1">
      <alignment horizontal="right"/>
    </xf>
    <xf numFmtId="0" fontId="26" fillId="4" borderId="5" xfId="6" applyFont="1" applyFill="1" applyBorder="1" applyAlignment="1">
      <alignment vertical="top" wrapText="1" readingOrder="1"/>
    </xf>
    <xf numFmtId="0" fontId="21" fillId="3" borderId="5" xfId="6" applyFont="1" applyFill="1" applyBorder="1" applyAlignment="1">
      <alignment vertical="top" wrapText="1"/>
    </xf>
    <xf numFmtId="168" fontId="26" fillId="4" borderId="5" xfId="7" applyFont="1" applyFill="1" applyBorder="1" applyAlignment="1">
      <alignment horizontal="center" vertical="top" wrapText="1" readingOrder="1"/>
    </xf>
    <xf numFmtId="168" fontId="21" fillId="3" borderId="5" xfId="7" applyFont="1" applyFill="1" applyBorder="1" applyAlignment="1">
      <alignment vertical="top" wrapText="1"/>
    </xf>
    <xf numFmtId="0" fontId="26" fillId="4" borderId="4" xfId="6" applyFont="1" applyFill="1" applyBorder="1" applyAlignment="1">
      <alignment horizontal="left" vertical="top" wrapText="1" readingOrder="1"/>
    </xf>
    <xf numFmtId="168" fontId="26" fillId="4" borderId="4" xfId="7" applyFont="1" applyFill="1" applyBorder="1" applyAlignment="1">
      <alignment horizontal="center" vertical="top" wrapText="1" readingOrder="1"/>
    </xf>
    <xf numFmtId="0" fontId="24" fillId="0" borderId="4" xfId="6" applyFont="1" applyBorder="1" applyAlignment="1">
      <alignment vertical="top" wrapText="1" readingOrder="1"/>
    </xf>
    <xf numFmtId="0" fontId="24" fillId="0" borderId="0" xfId="6" applyFont="1" applyAlignment="1">
      <alignment vertical="top" wrapText="1" readingOrder="1"/>
    </xf>
    <xf numFmtId="0" fontId="24" fillId="0" borderId="2" xfId="6" applyFont="1" applyBorder="1" applyAlignment="1">
      <alignment vertical="top" wrapText="1" readingOrder="1"/>
    </xf>
    <xf numFmtId="0" fontId="24" fillId="0" borderId="2" xfId="6" applyFont="1" applyBorder="1" applyAlignment="1">
      <alignment horizontal="left" vertical="top" wrapText="1" readingOrder="1"/>
    </xf>
    <xf numFmtId="0" fontId="21" fillId="0" borderId="2" xfId="6" applyFont="1" applyBorder="1" applyAlignment="1">
      <alignment vertical="top" wrapText="1"/>
    </xf>
    <xf numFmtId="168" fontId="24" fillId="0" borderId="2" xfId="7" applyFont="1" applyBorder="1" applyAlignment="1">
      <alignment vertical="top" wrapText="1" readingOrder="1"/>
    </xf>
    <xf numFmtId="0" fontId="23" fillId="0" borderId="0" xfId="6" applyFont="1" applyAlignment="1">
      <alignment horizontal="right"/>
    </xf>
    <xf numFmtId="168" fontId="24" fillId="0" borderId="3" xfId="7" applyFont="1" applyBorder="1" applyAlignment="1">
      <alignment vertical="top" wrapText="1" readingOrder="1"/>
    </xf>
    <xf numFmtId="0" fontId="21" fillId="0" borderId="0" xfId="6" applyFont="1"/>
    <xf numFmtId="0" fontId="24" fillId="0" borderId="1" xfId="6" applyFont="1" applyBorder="1" applyAlignment="1">
      <alignment vertical="top" wrapText="1" readingOrder="1"/>
    </xf>
    <xf numFmtId="168" fontId="24" fillId="0" borderId="1" xfId="7" applyFont="1" applyBorder="1" applyAlignment="1">
      <alignment vertical="top" wrapText="1" readingOrder="1"/>
    </xf>
  </cellXfs>
  <cellStyles count="8">
    <cellStyle name="Comma" xfId="1" builtinId="3"/>
    <cellStyle name="Comma 2" xfId="4"/>
    <cellStyle name="Comma 2 2" xfId="7"/>
    <cellStyle name="Comma 3" xfId="2"/>
    <cellStyle name="Normal" xfId="0" builtinId="0"/>
    <cellStyle name="Normal 2" xfId="5"/>
    <cellStyle name="Normal 2 2" xfId="6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24/Crownbase/Project%20Mgt/Materials/Project%20Data%20Manage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Beth/Desktop/ANALTICS%20LAB%202017/REAGANS%20SLIDES/2017%20DATA/Financial%20Samp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Elitebook%20840/OneDrive/Documents/2018/Materials/Raw%20Dat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18/Materials/Customer%20Complaints%20Dat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20/Materials/Excel%20Oct/Excel%20Fundamental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23/Material/Excel%20Modeling%20and%20Power%20BI%20-%20Kigali/Data%20Summarisation%20and%20Visualis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s per Region"/>
      <sheetName val="DashBoard"/>
      <sheetName val="Project Budgeting per Zone"/>
      <sheetName val="Sheet6"/>
      <sheetName val="Sheet10"/>
      <sheetName val="Sheet5"/>
      <sheetName val="Sheet11"/>
      <sheetName val="Disbusment Trend"/>
      <sheetName val="Budget Ranges"/>
      <sheetName val="Project-Financier Budgets "/>
      <sheetName val="Sheet12"/>
      <sheetName val="Sheet13"/>
      <sheetName val="Data"/>
      <sheetName val="Bank Data"/>
    </sheetNames>
    <sheetDataSet>
      <sheetData sheetId="0" refreshError="1"/>
      <sheetData sheetId="1">
        <row r="8">
          <cell r="H8">
            <v>2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 t="str">
            <v>Doc Number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PI"/>
      <sheetName val="Product Analysis"/>
      <sheetName val="Slicers"/>
      <sheetName val="Dashboard"/>
      <sheetName val="Trend Analysis"/>
      <sheetName val="Workings"/>
    </sheetNames>
    <sheetDataSet>
      <sheetData sheetId="0"/>
      <sheetData sheetId="1">
        <row r="13">
          <cell r="G13" t="str">
            <v>KPI METRICS</v>
          </cell>
          <cell r="H13">
            <v>0</v>
          </cell>
          <cell r="I13">
            <v>0</v>
          </cell>
          <cell r="J13">
            <v>0</v>
          </cell>
        </row>
        <row r="14">
          <cell r="G14" t="str">
            <v>Segment</v>
          </cell>
          <cell r="H14" t="str">
            <v>Total Sales</v>
          </cell>
          <cell r="I14" t="str">
            <v>Cost of Goods</v>
          </cell>
          <cell r="J14" t="str">
            <v>Total Profit</v>
          </cell>
        </row>
        <row r="15">
          <cell r="G15" t="str">
            <v>Channel Partners</v>
          </cell>
          <cell r="H15">
            <v>1800593.6399999994</v>
          </cell>
          <cell r="I15">
            <v>483790.5</v>
          </cell>
          <cell r="J15">
            <v>1316803.1400000001</v>
          </cell>
        </row>
        <row r="16">
          <cell r="G16" t="str">
            <v>Enterprise</v>
          </cell>
          <cell r="H16">
            <v>19611694.375</v>
          </cell>
          <cell r="I16">
            <v>20226240</v>
          </cell>
          <cell r="J16">
            <v>-614545.625</v>
          </cell>
        </row>
        <row r="17">
          <cell r="G17" t="str">
            <v>Government</v>
          </cell>
          <cell r="H17">
            <v>52504260.670000039</v>
          </cell>
          <cell r="I17">
            <v>41116087.5</v>
          </cell>
          <cell r="J17">
            <v>11388173.169999985</v>
          </cell>
        </row>
        <row r="18">
          <cell r="G18" t="str">
            <v>Midmarket</v>
          </cell>
          <cell r="H18">
            <v>2381883.0750000002</v>
          </cell>
          <cell r="I18">
            <v>1721780</v>
          </cell>
          <cell r="J18">
            <v>660103.07499999984</v>
          </cell>
        </row>
        <row r="19">
          <cell r="G19" t="str">
            <v>Small Business</v>
          </cell>
          <cell r="H19">
            <v>42427918.5</v>
          </cell>
          <cell r="I19">
            <v>38284750</v>
          </cell>
          <cell r="J19">
            <v>4143168.5</v>
          </cell>
        </row>
        <row r="20">
          <cell r="G20" t="str">
            <v>Grand Total</v>
          </cell>
          <cell r="H20">
            <v>118726350.26000004</v>
          </cell>
          <cell r="I20">
            <v>101832648</v>
          </cell>
          <cell r="J20">
            <v>16893702.259999983</v>
          </cell>
        </row>
        <row r="24">
          <cell r="G24" t="str">
            <v>CROSS KPI ANALYSIS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42">
          <cell r="F42" t="str">
            <v>KPI CHARTS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</sheetData>
      <sheetData sheetId="2"/>
      <sheetData sheetId="3"/>
      <sheetData sheetId="4">
        <row r="3">
          <cell r="O3">
            <v>3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person Loan Sales"/>
      <sheetName val="Simple Amortization Schedule"/>
      <sheetName val="Loan Repayment Trends"/>
      <sheetName val="Customer Satisfaction "/>
      <sheetName val="Regional Loan Balances"/>
      <sheetName val="Gender Analysis"/>
      <sheetName val="DashBoard"/>
      <sheetName val="Project Ananlysis"/>
      <sheetName val="DashBoard2"/>
      <sheetName val="Project Status"/>
      <sheetName val="International"/>
      <sheetName val="Local"/>
      <sheetName val="Regional Summary"/>
      <sheetName val="Disbursements"/>
      <sheetName val="Data"/>
      <sheetName val="Data Mgt"/>
      <sheetName val="Bank Statement Summary"/>
      <sheetName val="Copyright Info (2)"/>
    </sheetNames>
    <sheetDataSet>
      <sheetData sheetId="0">
        <row r="16">
          <cell r="E16" t="str">
            <v>Customer Product Analysis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</sheetData>
      <sheetData sheetId="1"/>
      <sheetData sheetId="2"/>
      <sheetData sheetId="3">
        <row r="11">
          <cell r="G11" t="str">
            <v>Client Satisfaction Analysis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</sheetData>
      <sheetData sheetId="4"/>
      <sheetData sheetId="5"/>
      <sheetData sheetId="6">
        <row r="15">
          <cell r="M15">
            <v>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_Account_or_Service_Com"/>
      <sheetName val="Customer Complaints Analysis"/>
      <sheetName val="Channel Analysis"/>
      <sheetName val="Sheet4"/>
      <sheetName val="DashBoard"/>
      <sheetName val="Workings"/>
      <sheetName val="Sheet1"/>
    </sheetNames>
    <sheetDataSet>
      <sheetData sheetId="0"/>
      <sheetData sheetId="1">
        <row r="2">
          <cell r="A2" t="str">
            <v>Customer Complaints Trend Analysis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Count of Sub-product</v>
          </cell>
          <cell r="B3" t="str">
            <v>Column Labels</v>
          </cell>
        </row>
        <row r="4">
          <cell r="A4" t="str">
            <v>Years</v>
          </cell>
          <cell r="B4" t="str">
            <v>(CD) Certificate of deposit</v>
          </cell>
          <cell r="C4" t="str">
            <v>Cashing a check without an account</v>
          </cell>
          <cell r="D4" t="str">
            <v>Checking account</v>
          </cell>
          <cell r="E4" t="str">
            <v>Other bank product/service</v>
          </cell>
          <cell r="F4" t="str">
            <v>Savings account</v>
          </cell>
        </row>
        <row r="5">
          <cell r="A5" t="str">
            <v>2012</v>
          </cell>
          <cell r="B5">
            <v>160</v>
          </cell>
          <cell r="C5">
            <v>20</v>
          </cell>
          <cell r="D5">
            <v>1287</v>
          </cell>
          <cell r="E5">
            <v>147</v>
          </cell>
          <cell r="F5">
            <v>123</v>
          </cell>
        </row>
        <row r="6">
          <cell r="A6" t="str">
            <v>2013</v>
          </cell>
          <cell r="B6">
            <v>119</v>
          </cell>
          <cell r="C6">
            <v>11</v>
          </cell>
          <cell r="D6">
            <v>1379</v>
          </cell>
          <cell r="E6">
            <v>237</v>
          </cell>
          <cell r="F6">
            <v>179</v>
          </cell>
        </row>
        <row r="7">
          <cell r="A7" t="str">
            <v>2014</v>
          </cell>
          <cell r="B7">
            <v>126</v>
          </cell>
          <cell r="C7">
            <v>18</v>
          </cell>
          <cell r="D7">
            <v>1634</v>
          </cell>
          <cell r="E7">
            <v>447</v>
          </cell>
          <cell r="F7">
            <v>148</v>
          </cell>
        </row>
        <row r="8">
          <cell r="A8" t="str">
            <v>2015</v>
          </cell>
          <cell r="B8">
            <v>81</v>
          </cell>
          <cell r="C8">
            <v>16</v>
          </cell>
          <cell r="D8">
            <v>998</v>
          </cell>
          <cell r="E8">
            <v>461</v>
          </cell>
          <cell r="F8">
            <v>67</v>
          </cell>
        </row>
        <row r="9">
          <cell r="A9" t="str">
            <v>2016</v>
          </cell>
          <cell r="B9">
            <v>82</v>
          </cell>
          <cell r="C9">
            <v>19</v>
          </cell>
          <cell r="D9">
            <v>1518</v>
          </cell>
          <cell r="E9">
            <v>736</v>
          </cell>
          <cell r="F9">
            <v>180</v>
          </cell>
        </row>
        <row r="10">
          <cell r="A10" t="str">
            <v>2017</v>
          </cell>
          <cell r="B10">
            <v>5</v>
          </cell>
          <cell r="C10">
            <v>0</v>
          </cell>
          <cell r="D10">
            <v>206</v>
          </cell>
          <cell r="E10">
            <v>104</v>
          </cell>
          <cell r="F10">
            <v>20</v>
          </cell>
        </row>
      </sheetData>
      <sheetData sheetId="2">
        <row r="13">
          <cell r="G13" t="str">
            <v>Channel Analysis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</row>
      </sheetData>
      <sheetData sheetId="3">
        <row r="4">
          <cell r="A4" t="str">
            <v>Responses</v>
          </cell>
          <cell r="B4" t="str">
            <v>No</v>
          </cell>
          <cell r="C4" t="str">
            <v>Yes</v>
          </cell>
          <cell r="D4" t="str">
            <v>Grand Total</v>
          </cell>
        </row>
        <row r="5">
          <cell r="A5" t="str">
            <v>(CD) Certificate of deposit</v>
          </cell>
          <cell r="B5">
            <v>15</v>
          </cell>
          <cell r="C5">
            <v>558</v>
          </cell>
          <cell r="D5">
            <v>573</v>
          </cell>
        </row>
        <row r="6">
          <cell r="A6" t="str">
            <v>Cashing a check without an account</v>
          </cell>
          <cell r="B6">
            <v>0</v>
          </cell>
          <cell r="C6">
            <v>84</v>
          </cell>
          <cell r="D6">
            <v>84</v>
          </cell>
        </row>
        <row r="7">
          <cell r="A7" t="str">
            <v>Checking account</v>
          </cell>
          <cell r="B7">
            <v>122</v>
          </cell>
          <cell r="C7">
            <v>6900</v>
          </cell>
          <cell r="D7">
            <v>7022</v>
          </cell>
        </row>
        <row r="8">
          <cell r="A8" t="str">
            <v>Other bank product/service</v>
          </cell>
          <cell r="B8">
            <v>43</v>
          </cell>
          <cell r="C8">
            <v>2089</v>
          </cell>
          <cell r="D8">
            <v>2132</v>
          </cell>
        </row>
        <row r="9">
          <cell r="A9" t="str">
            <v>Savings account</v>
          </cell>
          <cell r="B9">
            <v>12</v>
          </cell>
          <cell r="C9">
            <v>705</v>
          </cell>
          <cell r="D9">
            <v>717</v>
          </cell>
        </row>
        <row r="10">
          <cell r="A10" t="str">
            <v>Grand Total</v>
          </cell>
          <cell r="B10">
            <v>192</v>
          </cell>
          <cell r="C10">
            <v>10336</v>
          </cell>
          <cell r="D10">
            <v>10528</v>
          </cell>
        </row>
      </sheetData>
      <sheetData sheetId="4">
        <row r="3">
          <cell r="M3">
            <v>3</v>
          </cell>
        </row>
      </sheetData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s"/>
      <sheetName val="Cell Referencing "/>
      <sheetName val="Jan"/>
      <sheetName val="Feb"/>
      <sheetName val="Mar"/>
      <sheetName val="Qtr 1"/>
      <sheetName val="Formulaes"/>
      <sheetName val="Dates"/>
      <sheetName val="SAP EXPORT - 1"/>
      <sheetName val="SAP EXPORT - 2"/>
    </sheetNames>
    <sheetDataSet>
      <sheetData sheetId="0">
        <row r="3">
          <cell r="B3">
            <v>436</v>
          </cell>
        </row>
        <row r="4">
          <cell r="B4">
            <v>424</v>
          </cell>
        </row>
        <row r="5">
          <cell r="B5">
            <v>542</v>
          </cell>
        </row>
        <row r="6">
          <cell r="B6">
            <v>145</v>
          </cell>
        </row>
        <row r="7">
          <cell r="B7">
            <v>987</v>
          </cell>
        </row>
        <row r="8">
          <cell r="B8">
            <v>345</v>
          </cell>
        </row>
        <row r="9">
          <cell r="B9">
            <v>973</v>
          </cell>
        </row>
      </sheetData>
      <sheetData sheetId="1">
        <row r="13">
          <cell r="J13">
            <v>1.05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gional Sales"/>
      <sheetName val="Profit Trend"/>
      <sheetName val="Salesperson COsts"/>
      <sheetName val="Customer -Regional Sales"/>
      <sheetName val="DashBoard"/>
      <sheetName val="Supervisor Profits"/>
      <sheetName val="5 Ranged Sales"/>
    </sheetNames>
    <sheetDataSet>
      <sheetData sheetId="0"/>
      <sheetData sheetId="1"/>
      <sheetData sheetId="2" refreshError="1"/>
      <sheetData sheetId="3" refreshError="1"/>
      <sheetData sheetId="4" refreshError="1"/>
      <sheetData sheetId="5">
        <row r="2">
          <cell r="C2">
            <v>2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zoomScaleNormal="100" workbookViewId="0">
      <selection activeCell="I58" sqref="I58"/>
    </sheetView>
  </sheetViews>
  <sheetFormatPr defaultRowHeight="14.5" x14ac:dyDescent="0.35"/>
  <cols>
    <col min="1" max="1" width="47.81640625" customWidth="1"/>
    <col min="2" max="2" width="15.7265625" customWidth="1"/>
    <col min="3" max="3" width="47.26953125" customWidth="1"/>
    <col min="4" max="4" width="18.453125" bestFit="1" customWidth="1"/>
    <col min="10" max="10" width="9.1796875" customWidth="1"/>
    <col min="13" max="13" width="10.81640625" customWidth="1"/>
    <col min="14" max="14" width="9.1796875" customWidth="1"/>
  </cols>
  <sheetData>
    <row r="1" spans="1:14" ht="22.5" x14ac:dyDescent="0.45">
      <c r="A1" s="30"/>
      <c r="B1" s="31"/>
      <c r="C1" s="182" t="s">
        <v>881</v>
      </c>
      <c r="D1" s="182"/>
      <c r="E1" s="182"/>
      <c r="F1" s="182"/>
      <c r="G1" s="182"/>
      <c r="H1" s="182"/>
      <c r="I1" s="182"/>
      <c r="J1" s="30"/>
      <c r="K1" s="30"/>
    </row>
    <row r="2" spans="1:14" ht="22.5" x14ac:dyDescent="0.4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4" ht="25.5" x14ac:dyDescent="0.55000000000000004">
      <c r="A3" s="131" t="s">
        <v>1</v>
      </c>
      <c r="B3" s="132"/>
      <c r="C3" s="132"/>
      <c r="D3" s="132"/>
      <c r="E3" s="133"/>
      <c r="F3" s="132"/>
      <c r="G3" s="32"/>
      <c r="H3" s="32"/>
      <c r="I3" s="32"/>
      <c r="J3" s="32"/>
      <c r="K3" s="33"/>
    </row>
    <row r="4" spans="1:14" ht="25.5" x14ac:dyDescent="0.55000000000000004">
      <c r="A4" s="131"/>
      <c r="B4" s="132"/>
      <c r="C4" s="132"/>
      <c r="D4" s="132"/>
      <c r="E4" s="133"/>
      <c r="F4" s="132"/>
      <c r="G4" s="32"/>
      <c r="H4" s="32"/>
      <c r="I4" s="32"/>
      <c r="J4" s="32"/>
      <c r="K4" s="33"/>
    </row>
    <row r="5" spans="1:14" ht="25" x14ac:dyDescent="0.5">
      <c r="A5" s="134" t="s">
        <v>822</v>
      </c>
      <c r="B5" s="134"/>
      <c r="C5" s="134"/>
      <c r="D5" s="134"/>
      <c r="E5" s="134"/>
      <c r="F5" s="134"/>
      <c r="G5" s="35"/>
      <c r="H5" s="32"/>
      <c r="I5" s="32"/>
      <c r="J5" s="32"/>
      <c r="K5" s="33"/>
    </row>
    <row r="6" spans="1:14" ht="25.5" x14ac:dyDescent="0.55000000000000004">
      <c r="A6" s="135" t="s">
        <v>914</v>
      </c>
      <c r="B6" s="135"/>
      <c r="C6" s="135"/>
      <c r="D6" s="134"/>
      <c r="E6" s="134"/>
      <c r="F6" s="134"/>
      <c r="G6" s="35"/>
      <c r="H6" s="33"/>
      <c r="I6" s="33"/>
      <c r="J6" s="33"/>
      <c r="K6" s="33"/>
    </row>
    <row r="7" spans="1:14" ht="25.5" x14ac:dyDescent="0.55000000000000004">
      <c r="A7" s="135"/>
      <c r="B7" s="135"/>
      <c r="C7" s="135"/>
      <c r="D7" s="134"/>
      <c r="E7" s="134"/>
      <c r="F7" s="134"/>
      <c r="G7" s="35"/>
      <c r="H7" s="33"/>
      <c r="I7" s="33"/>
      <c r="J7" s="33"/>
      <c r="K7" s="33"/>
    </row>
    <row r="8" spans="1:14" ht="25.5" x14ac:dyDescent="0.55000000000000004">
      <c r="A8" s="136" t="s">
        <v>5</v>
      </c>
      <c r="B8" s="137"/>
      <c r="C8" s="137"/>
      <c r="D8" s="135"/>
      <c r="E8" s="135"/>
      <c r="F8" s="138"/>
      <c r="G8" s="34"/>
      <c r="H8" s="33"/>
      <c r="I8" s="33"/>
      <c r="J8" s="33"/>
      <c r="K8" s="33"/>
    </row>
    <row r="9" spans="1:14" ht="26" x14ac:dyDescent="0.6">
      <c r="A9" s="136" t="s">
        <v>870</v>
      </c>
      <c r="B9" s="139"/>
      <c r="C9" s="139"/>
      <c r="D9" s="140" t="s">
        <v>6</v>
      </c>
      <c r="E9" s="141"/>
      <c r="F9" s="134"/>
      <c r="G9" s="35"/>
      <c r="H9" s="33"/>
      <c r="I9" s="33"/>
      <c r="J9" s="33"/>
      <c r="K9" s="33"/>
    </row>
    <row r="10" spans="1:14" ht="25.5" x14ac:dyDescent="0.55000000000000004">
      <c r="A10" s="135" t="s">
        <v>7</v>
      </c>
      <c r="B10" s="139"/>
      <c r="C10" s="139"/>
      <c r="D10" s="142">
        <v>4500</v>
      </c>
      <c r="E10" s="134"/>
      <c r="F10" s="134"/>
      <c r="G10" s="35"/>
      <c r="H10" s="33"/>
      <c r="I10" s="33"/>
      <c r="J10" s="33"/>
      <c r="K10" s="33"/>
    </row>
    <row r="11" spans="1:14" ht="25.5" x14ac:dyDescent="0.55000000000000004">
      <c r="A11" s="136" t="s">
        <v>872</v>
      </c>
      <c r="B11" s="139"/>
      <c r="C11" s="139"/>
      <c r="D11" s="143"/>
      <c r="E11" s="134"/>
      <c r="F11" s="134"/>
      <c r="G11" s="35"/>
      <c r="H11" s="33"/>
      <c r="I11" s="33"/>
      <c r="J11" s="33"/>
      <c r="K11" s="33"/>
    </row>
    <row r="12" spans="1:14" ht="25.5" x14ac:dyDescent="0.55000000000000004">
      <c r="A12" s="135" t="s">
        <v>8</v>
      </c>
      <c r="B12" s="139"/>
      <c r="C12" s="139"/>
      <c r="D12" s="142">
        <v>600</v>
      </c>
      <c r="E12" s="134"/>
      <c r="F12" s="134"/>
      <c r="G12" s="35"/>
      <c r="H12" s="33"/>
      <c r="I12" s="33"/>
      <c r="J12" s="33"/>
      <c r="K12" s="33"/>
    </row>
    <row r="13" spans="1:14" ht="28.5" x14ac:dyDescent="0.55000000000000004">
      <c r="A13" s="135" t="s">
        <v>9</v>
      </c>
      <c r="B13" s="139"/>
      <c r="C13" s="139"/>
      <c r="D13" s="144">
        <v>3260</v>
      </c>
      <c r="E13" s="134"/>
      <c r="F13" s="134"/>
      <c r="G13" s="35"/>
      <c r="H13" s="33"/>
      <c r="I13" s="33"/>
      <c r="J13" s="33"/>
      <c r="K13" s="33"/>
    </row>
    <row r="14" spans="1:14" ht="25.5" x14ac:dyDescent="0.55000000000000004">
      <c r="A14" s="135"/>
      <c r="B14" s="139"/>
      <c r="C14" s="139"/>
      <c r="D14" s="142">
        <f>D12+D13</f>
        <v>3860</v>
      </c>
      <c r="E14" s="134"/>
      <c r="F14" s="134"/>
      <c r="G14" s="35"/>
      <c r="H14" s="33"/>
      <c r="I14" s="33"/>
      <c r="J14" s="33"/>
      <c r="K14" s="33"/>
    </row>
    <row r="15" spans="1:14" ht="25.5" x14ac:dyDescent="0.55000000000000004">
      <c r="A15" s="135" t="s">
        <v>10</v>
      </c>
      <c r="B15" s="137"/>
      <c r="C15" s="137"/>
      <c r="D15" s="145">
        <v>-660</v>
      </c>
      <c r="E15" s="134"/>
      <c r="F15" s="134"/>
      <c r="G15" s="35"/>
      <c r="H15" s="33"/>
      <c r="I15" s="33"/>
      <c r="J15" s="33"/>
      <c r="K15" s="33"/>
      <c r="L15" s="33"/>
      <c r="M15" s="33"/>
      <c r="N15" s="33"/>
    </row>
    <row r="16" spans="1:14" ht="25.5" x14ac:dyDescent="0.55000000000000004">
      <c r="A16" s="135" t="s">
        <v>11</v>
      </c>
      <c r="B16" s="137"/>
      <c r="C16" s="137"/>
      <c r="D16" s="146">
        <f>-(D14+D15)</f>
        <v>-3200</v>
      </c>
      <c r="E16" s="134"/>
      <c r="F16" s="134"/>
      <c r="G16" s="35"/>
      <c r="H16" s="33"/>
      <c r="I16" s="33"/>
      <c r="J16" s="33"/>
      <c r="K16" s="33"/>
      <c r="L16" s="33"/>
      <c r="M16" s="33"/>
      <c r="N16" s="33"/>
    </row>
    <row r="17" spans="1:14" ht="25.5" x14ac:dyDescent="0.55000000000000004">
      <c r="A17" s="135" t="s">
        <v>846</v>
      </c>
      <c r="B17" s="147"/>
      <c r="C17" s="147"/>
      <c r="D17" s="148">
        <f>D10+D16</f>
        <v>1300</v>
      </c>
      <c r="E17" s="134"/>
      <c r="F17" s="134"/>
      <c r="G17" s="35"/>
      <c r="H17" s="33"/>
      <c r="I17" s="33"/>
      <c r="J17" s="33"/>
      <c r="K17" s="33"/>
      <c r="L17" s="33"/>
      <c r="M17" s="33"/>
      <c r="N17" s="33"/>
    </row>
    <row r="18" spans="1:14" ht="28.5" x14ac:dyDescent="0.85">
      <c r="A18" s="136" t="s">
        <v>18</v>
      </c>
      <c r="B18" s="149"/>
      <c r="C18" s="149"/>
      <c r="D18" s="142"/>
      <c r="E18" s="134"/>
      <c r="F18" s="134"/>
      <c r="G18" s="35"/>
      <c r="H18" s="33"/>
      <c r="I18" s="33"/>
      <c r="J18" s="33"/>
      <c r="K18" s="33"/>
      <c r="L18" s="33"/>
      <c r="M18" s="33"/>
      <c r="N18" s="33"/>
    </row>
    <row r="19" spans="1:14" ht="25.5" x14ac:dyDescent="0.55000000000000004">
      <c r="A19" s="135" t="s">
        <v>871</v>
      </c>
      <c r="B19" s="147"/>
      <c r="C19" s="147"/>
      <c r="D19" s="148">
        <f ca="1">'QUESTION 21'!$D$19-210</f>
        <v>-210</v>
      </c>
      <c r="E19" s="134"/>
      <c r="F19" s="134"/>
      <c r="G19" s="35"/>
      <c r="H19" s="33"/>
      <c r="I19" s="33"/>
      <c r="J19" s="33"/>
      <c r="K19" s="33"/>
      <c r="L19" s="33"/>
      <c r="M19" s="33"/>
      <c r="N19" s="33"/>
    </row>
    <row r="20" spans="1:14" ht="25.5" x14ac:dyDescent="0.55000000000000004">
      <c r="A20" s="135" t="s">
        <v>12</v>
      </c>
      <c r="B20" s="147"/>
      <c r="C20" s="147"/>
      <c r="D20" s="146">
        <v>-210</v>
      </c>
      <c r="E20" s="134"/>
      <c r="F20" s="134"/>
      <c r="G20" s="35"/>
      <c r="H20" s="33"/>
      <c r="I20" s="33"/>
      <c r="J20" s="33"/>
      <c r="K20" s="33"/>
      <c r="L20" s="33"/>
      <c r="M20" s="33"/>
      <c r="N20" s="33"/>
    </row>
    <row r="21" spans="1:14" ht="28.5" x14ac:dyDescent="0.85">
      <c r="A21" s="135" t="s">
        <v>13</v>
      </c>
      <c r="B21" s="150"/>
      <c r="C21" s="150"/>
      <c r="D21" s="151">
        <f ca="1">D17+D19+D20</f>
        <v>880</v>
      </c>
      <c r="E21" s="134"/>
      <c r="F21" s="134"/>
      <c r="G21" s="35"/>
      <c r="H21" s="33"/>
      <c r="I21" s="33"/>
      <c r="J21" s="33"/>
      <c r="K21" s="33"/>
      <c r="L21" s="33"/>
      <c r="M21" s="33"/>
      <c r="N21" s="33"/>
    </row>
    <row r="22" spans="1:14" ht="25.5" x14ac:dyDescent="0.55000000000000004">
      <c r="A22" s="135" t="s">
        <v>873</v>
      </c>
      <c r="B22" s="147"/>
      <c r="C22" s="147"/>
      <c r="D22" s="146">
        <v>-150</v>
      </c>
      <c r="E22" s="152"/>
      <c r="F22" s="152"/>
      <c r="G22" s="35"/>
      <c r="H22" s="33"/>
      <c r="I22" s="33"/>
      <c r="J22" s="33"/>
      <c r="K22" s="33"/>
      <c r="L22" s="33"/>
      <c r="M22" s="33"/>
      <c r="N22" s="33"/>
    </row>
    <row r="23" spans="1:14" ht="28.5" x14ac:dyDescent="0.85">
      <c r="A23" s="135" t="s">
        <v>14</v>
      </c>
      <c r="B23" s="150"/>
      <c r="C23" s="150"/>
      <c r="D23" s="148">
        <f ca="1">D21+D22</f>
        <v>730</v>
      </c>
      <c r="E23" s="152"/>
      <c r="F23" s="152"/>
      <c r="G23" s="35"/>
      <c r="H23" s="33"/>
      <c r="I23" s="33"/>
      <c r="J23" s="33"/>
      <c r="K23" s="33"/>
      <c r="L23" s="33"/>
      <c r="M23" s="33"/>
      <c r="N23" s="33"/>
    </row>
    <row r="24" spans="1:14" ht="25.5" x14ac:dyDescent="0.55000000000000004">
      <c r="A24" s="135" t="s">
        <v>874</v>
      </c>
      <c r="B24" s="147"/>
      <c r="C24" s="147"/>
      <c r="D24" s="146">
        <v>-140</v>
      </c>
      <c r="E24" s="152"/>
      <c r="F24" s="152"/>
      <c r="G24" s="35"/>
      <c r="H24" s="33"/>
      <c r="I24" s="33"/>
      <c r="J24" s="33"/>
      <c r="K24" s="33"/>
      <c r="L24" s="33"/>
      <c r="M24" s="33"/>
      <c r="N24" s="33"/>
    </row>
    <row r="25" spans="1:14" ht="28.5" x14ac:dyDescent="0.85">
      <c r="A25" s="135" t="s">
        <v>15</v>
      </c>
      <c r="B25" s="149"/>
      <c r="C25" s="149"/>
      <c r="D25" s="148">
        <f ca="1">D23+D24</f>
        <v>590</v>
      </c>
      <c r="E25" s="152"/>
      <c r="F25" s="152"/>
      <c r="G25" s="35"/>
      <c r="H25" s="33"/>
      <c r="I25" s="33"/>
      <c r="J25" s="33"/>
      <c r="K25" s="33"/>
      <c r="L25" s="33"/>
      <c r="M25" s="33"/>
      <c r="N25" s="33"/>
    </row>
    <row r="26" spans="1:14" ht="28.5" x14ac:dyDescent="0.85">
      <c r="A26" s="135" t="s">
        <v>16</v>
      </c>
      <c r="B26" s="153"/>
      <c r="C26" s="153"/>
      <c r="D26" s="146">
        <v>-160</v>
      </c>
      <c r="E26" s="152"/>
      <c r="F26" s="152"/>
      <c r="G26" s="35"/>
      <c r="H26" s="33"/>
      <c r="I26" s="33"/>
      <c r="J26" s="33"/>
      <c r="K26" s="33"/>
      <c r="L26" s="33"/>
      <c r="M26" s="33"/>
      <c r="N26" s="33"/>
    </row>
    <row r="27" spans="1:14" ht="25.5" x14ac:dyDescent="0.55000000000000004">
      <c r="A27" s="135" t="s">
        <v>17</v>
      </c>
      <c r="B27" s="135"/>
      <c r="C27" s="135"/>
      <c r="D27" s="148">
        <f ca="1">D25+D26</f>
        <v>430</v>
      </c>
      <c r="E27" s="152"/>
      <c r="F27" s="152"/>
      <c r="G27" s="35"/>
      <c r="H27" s="33"/>
      <c r="I27" s="33"/>
      <c r="J27" s="33"/>
      <c r="K27" s="33"/>
      <c r="L27" s="33"/>
      <c r="M27" s="33"/>
      <c r="N27" s="33"/>
    </row>
    <row r="28" spans="1:14" ht="25.5" x14ac:dyDescent="0.55000000000000004">
      <c r="A28" s="135" t="s">
        <v>19</v>
      </c>
      <c r="B28" s="135"/>
      <c r="C28" s="135"/>
      <c r="D28" s="146">
        <v>-180</v>
      </c>
      <c r="E28" s="152"/>
      <c r="F28" s="152"/>
      <c r="G28" s="35"/>
      <c r="H28" s="33"/>
      <c r="I28" s="33"/>
      <c r="J28" s="33"/>
      <c r="K28" s="33"/>
      <c r="L28" s="33"/>
      <c r="M28" s="33"/>
      <c r="N28" s="33"/>
    </row>
    <row r="29" spans="1:14" ht="25.5" x14ac:dyDescent="0.55000000000000004">
      <c r="A29" s="135" t="s">
        <v>875</v>
      </c>
      <c r="B29" s="135"/>
      <c r="C29" s="135"/>
      <c r="D29" s="148">
        <f ca="1">D27+D28</f>
        <v>250</v>
      </c>
      <c r="E29" s="152"/>
      <c r="F29" s="152"/>
      <c r="G29" s="35"/>
      <c r="H29" s="33"/>
      <c r="I29" s="33"/>
      <c r="J29" s="33"/>
      <c r="K29" s="33"/>
      <c r="L29" s="33"/>
      <c r="M29" s="33"/>
      <c r="N29" s="33"/>
    </row>
    <row r="30" spans="1:14" ht="25.5" x14ac:dyDescent="0.55000000000000004">
      <c r="A30" s="135" t="s">
        <v>876</v>
      </c>
      <c r="B30" s="137"/>
      <c r="C30" s="137"/>
      <c r="D30" s="146">
        <v>550</v>
      </c>
      <c r="E30" s="152"/>
      <c r="F30" s="152"/>
      <c r="G30" s="35"/>
      <c r="H30" s="33"/>
      <c r="I30" s="33"/>
      <c r="J30" s="33"/>
      <c r="K30" s="33"/>
      <c r="L30" s="33"/>
      <c r="M30" s="33"/>
      <c r="N30" s="33"/>
    </row>
    <row r="31" spans="1:14" ht="25.5" x14ac:dyDescent="0.55000000000000004">
      <c r="A31" s="135" t="s">
        <v>877</v>
      </c>
      <c r="B31" s="137"/>
      <c r="C31" s="137"/>
      <c r="D31" s="154">
        <f ca="1">D29+D30</f>
        <v>800</v>
      </c>
      <c r="E31" s="152"/>
      <c r="F31" s="152"/>
      <c r="G31" s="35"/>
      <c r="H31" s="33"/>
      <c r="I31" s="33"/>
      <c r="J31" s="37"/>
      <c r="K31" s="33"/>
      <c r="L31" s="33"/>
      <c r="M31" s="33"/>
      <c r="N31" s="33"/>
    </row>
    <row r="32" spans="1:14" ht="25.5" x14ac:dyDescent="0.55000000000000004">
      <c r="A32" s="135"/>
      <c r="B32" s="137"/>
      <c r="C32" s="137"/>
      <c r="D32" s="154"/>
      <c r="E32" s="152"/>
      <c r="F32" s="152"/>
      <c r="G32" s="35"/>
      <c r="H32" s="33"/>
      <c r="I32" s="33"/>
      <c r="J32" s="37"/>
      <c r="K32" s="33"/>
      <c r="L32" s="33"/>
      <c r="M32" s="33"/>
      <c r="N32" s="33"/>
    </row>
    <row r="33" spans="1:14" ht="25.5" x14ac:dyDescent="0.55000000000000004">
      <c r="A33" s="136" t="s">
        <v>5</v>
      </c>
      <c r="B33" s="155"/>
      <c r="C33" s="155"/>
      <c r="D33" s="156"/>
      <c r="E33" s="152"/>
      <c r="F33" s="152"/>
      <c r="G33" s="35"/>
      <c r="H33" s="33"/>
      <c r="I33" s="33"/>
      <c r="J33" s="38"/>
      <c r="K33" s="33"/>
      <c r="L33" s="33"/>
      <c r="M33" s="33"/>
      <c r="N33" s="33"/>
    </row>
    <row r="34" spans="1:14" ht="25.5" x14ac:dyDescent="0.55000000000000004">
      <c r="A34" s="136" t="s">
        <v>915</v>
      </c>
      <c r="B34" s="147"/>
      <c r="C34" s="147"/>
      <c r="D34" s="137" t="s">
        <v>6</v>
      </c>
      <c r="E34" s="152"/>
      <c r="F34" s="152"/>
      <c r="G34" s="35"/>
      <c r="H34" s="33"/>
      <c r="I34" s="33"/>
      <c r="J34" s="33"/>
      <c r="K34" s="33"/>
      <c r="L34" s="33"/>
      <c r="M34" s="33"/>
      <c r="N34" s="33"/>
    </row>
    <row r="35" spans="1:14" ht="25.5" x14ac:dyDescent="0.55000000000000004">
      <c r="A35" s="136" t="s">
        <v>20</v>
      </c>
      <c r="B35" s="147"/>
      <c r="C35" s="147"/>
      <c r="D35" s="157"/>
      <c r="E35" s="152"/>
      <c r="F35" s="152"/>
      <c r="G35" s="35"/>
      <c r="H35" s="33"/>
      <c r="I35" s="33"/>
      <c r="J35" s="33"/>
      <c r="K35" s="33"/>
      <c r="L35" s="33"/>
      <c r="M35" s="33"/>
      <c r="N35" s="33"/>
    </row>
    <row r="36" spans="1:14" ht="28.5" x14ac:dyDescent="0.85">
      <c r="A36" s="135" t="s">
        <v>21</v>
      </c>
      <c r="B36" s="150"/>
      <c r="C36" s="150"/>
      <c r="D36" s="158">
        <v>2440</v>
      </c>
      <c r="E36" s="152"/>
      <c r="F36" s="152"/>
      <c r="G36" s="35"/>
      <c r="H36" s="33"/>
      <c r="I36" s="33"/>
      <c r="J36" s="33"/>
      <c r="K36" s="33"/>
      <c r="L36" s="33"/>
      <c r="M36" s="33"/>
      <c r="N36" s="33"/>
    </row>
    <row r="37" spans="1:14" ht="28.5" x14ac:dyDescent="0.85">
      <c r="A37" s="136" t="s">
        <v>22</v>
      </c>
      <c r="B37" s="149"/>
      <c r="C37" s="149"/>
      <c r="D37" s="157"/>
      <c r="E37" s="152"/>
      <c r="F37" s="152"/>
      <c r="G37" s="35"/>
      <c r="H37" s="33"/>
      <c r="I37" s="33"/>
      <c r="J37" s="33"/>
      <c r="K37" s="33"/>
      <c r="L37" s="33"/>
      <c r="M37" s="33"/>
      <c r="N37" s="33"/>
    </row>
    <row r="38" spans="1:14" ht="26" x14ac:dyDescent="0.6">
      <c r="A38" s="135" t="s">
        <v>23</v>
      </c>
      <c r="B38" s="141"/>
      <c r="C38" s="141"/>
      <c r="D38" s="158">
        <v>660</v>
      </c>
      <c r="E38" s="152"/>
      <c r="F38" s="152"/>
      <c r="G38" s="35"/>
      <c r="H38" s="33"/>
      <c r="I38" s="33"/>
      <c r="J38" s="12"/>
      <c r="K38" s="33"/>
      <c r="L38" s="33"/>
      <c r="M38" s="33"/>
      <c r="N38" s="33"/>
    </row>
    <row r="39" spans="1:14" ht="25.5" x14ac:dyDescent="0.55000000000000004">
      <c r="A39" s="135" t="s">
        <v>24</v>
      </c>
      <c r="B39" s="147"/>
      <c r="C39" s="159"/>
      <c r="D39" s="158">
        <v>970</v>
      </c>
      <c r="E39" s="152"/>
      <c r="F39" s="152"/>
      <c r="G39" s="35"/>
      <c r="H39" s="33"/>
      <c r="I39" s="33"/>
      <c r="J39" s="33"/>
      <c r="K39" s="33"/>
      <c r="L39" s="33"/>
      <c r="M39" s="33"/>
      <c r="N39" s="33"/>
    </row>
    <row r="40" spans="1:14" ht="28.5" x14ac:dyDescent="0.85">
      <c r="A40" s="135" t="s">
        <v>25</v>
      </c>
      <c r="B40" s="147"/>
      <c r="C40" s="159"/>
      <c r="D40" s="160">
        <v>140</v>
      </c>
      <c r="E40" s="152"/>
      <c r="F40" s="152"/>
      <c r="G40" s="35"/>
      <c r="H40" s="33"/>
      <c r="I40" s="33"/>
      <c r="J40" s="33"/>
      <c r="K40" s="33"/>
      <c r="L40" s="33"/>
      <c r="M40" s="33"/>
      <c r="N40" s="33"/>
    </row>
    <row r="41" spans="1:14" ht="28.5" x14ac:dyDescent="0.85">
      <c r="A41" s="135" t="s">
        <v>26</v>
      </c>
      <c r="B41" s="150"/>
      <c r="C41" s="149"/>
      <c r="D41" s="160">
        <f>SUM(D38:D40)</f>
        <v>1770</v>
      </c>
      <c r="E41" s="161"/>
      <c r="F41" s="161"/>
      <c r="G41" s="33"/>
      <c r="H41" s="33"/>
      <c r="I41" s="33"/>
      <c r="J41" s="33"/>
      <c r="K41" s="33"/>
      <c r="L41" s="33"/>
      <c r="M41" s="33"/>
      <c r="N41" s="33"/>
    </row>
    <row r="42" spans="1:14" ht="31" x14ac:dyDescent="1.1000000000000001">
      <c r="A42" s="138" t="s">
        <v>27</v>
      </c>
      <c r="B42" s="162"/>
      <c r="C42" s="162"/>
      <c r="D42" s="163">
        <f>D36+D41</f>
        <v>4210</v>
      </c>
      <c r="E42" s="161"/>
      <c r="F42" s="161"/>
      <c r="G42" s="33"/>
      <c r="H42" s="33"/>
      <c r="I42" s="33"/>
      <c r="J42" s="33"/>
      <c r="K42" s="33"/>
      <c r="L42" s="33"/>
      <c r="M42" s="33"/>
      <c r="N42" s="33"/>
    </row>
    <row r="43" spans="1:14" ht="26" x14ac:dyDescent="0.6">
      <c r="A43" s="136" t="s">
        <v>28</v>
      </c>
      <c r="B43" s="141"/>
      <c r="C43" s="141"/>
      <c r="D43" s="157"/>
      <c r="E43" s="161"/>
      <c r="F43" s="161"/>
      <c r="G43" s="33"/>
      <c r="H43" s="33"/>
      <c r="I43" s="33"/>
      <c r="J43" s="33"/>
      <c r="K43" s="33"/>
      <c r="L43" s="33"/>
      <c r="M43" s="33"/>
      <c r="N43" s="33"/>
    </row>
    <row r="44" spans="1:14" ht="26" x14ac:dyDescent="0.6">
      <c r="A44" s="135" t="s">
        <v>29</v>
      </c>
      <c r="B44" s="147"/>
      <c r="C44" s="159"/>
      <c r="D44" s="158">
        <v>850</v>
      </c>
      <c r="E44" s="141"/>
      <c r="F44" s="161"/>
      <c r="G44" s="33"/>
      <c r="H44" s="33"/>
      <c r="I44" s="33"/>
      <c r="J44" s="33"/>
      <c r="K44" s="33"/>
      <c r="L44" s="33"/>
      <c r="M44" s="33"/>
      <c r="N44" s="33"/>
    </row>
    <row r="45" spans="1:14" ht="26" x14ac:dyDescent="0.6">
      <c r="A45" s="135" t="s">
        <v>30</v>
      </c>
      <c r="B45" s="147"/>
      <c r="C45" s="159"/>
      <c r="D45" s="164">
        <v>330</v>
      </c>
      <c r="E45" s="141"/>
      <c r="F45" s="161"/>
      <c r="G45" s="33"/>
      <c r="H45" s="33"/>
      <c r="I45" s="33"/>
      <c r="J45" s="33"/>
      <c r="K45" s="33"/>
      <c r="L45" s="33"/>
      <c r="M45" s="33"/>
      <c r="N45" s="33"/>
    </row>
    <row r="46" spans="1:14" ht="28.5" x14ac:dyDescent="0.85">
      <c r="A46" s="135" t="s">
        <v>31</v>
      </c>
      <c r="B46" s="147"/>
      <c r="C46" s="159"/>
      <c r="D46" s="160">
        <f ca="1">D29</f>
        <v>800</v>
      </c>
      <c r="E46" s="141"/>
      <c r="F46" s="161"/>
      <c r="G46" s="33"/>
      <c r="H46" s="33"/>
      <c r="I46" s="33"/>
      <c r="J46" s="33"/>
      <c r="K46" s="33"/>
      <c r="L46" s="33"/>
      <c r="M46" s="33"/>
      <c r="N46" s="33"/>
    </row>
    <row r="47" spans="1:14" ht="28.5" x14ac:dyDescent="0.85">
      <c r="A47" s="135" t="s">
        <v>32</v>
      </c>
      <c r="B47" s="150"/>
      <c r="C47" s="149"/>
      <c r="D47" s="160">
        <f ca="1">SUM(D44:D46)</f>
        <v>1980</v>
      </c>
      <c r="E47" s="141"/>
      <c r="F47" s="161"/>
      <c r="G47" s="33"/>
      <c r="H47" s="33"/>
      <c r="I47" s="33"/>
      <c r="J47" s="33"/>
      <c r="K47" s="33"/>
      <c r="L47" s="33"/>
      <c r="M47" s="33"/>
      <c r="N47" s="33"/>
    </row>
    <row r="48" spans="1:14" ht="28.5" x14ac:dyDescent="0.85">
      <c r="A48" s="136" t="s">
        <v>33</v>
      </c>
      <c r="B48" s="149"/>
      <c r="C48" s="149"/>
      <c r="D48" s="164"/>
      <c r="E48" s="141"/>
      <c r="F48" s="161"/>
      <c r="G48" s="33"/>
      <c r="H48" s="33"/>
      <c r="I48" s="33"/>
      <c r="J48" s="40"/>
      <c r="K48" s="33"/>
      <c r="L48" s="33"/>
      <c r="M48" s="33"/>
      <c r="N48" s="33"/>
    </row>
    <row r="49" spans="1:14" ht="26" x14ac:dyDescent="0.6">
      <c r="A49" s="136" t="s">
        <v>34</v>
      </c>
      <c r="B49" s="147"/>
      <c r="C49" s="147"/>
      <c r="D49" s="164"/>
      <c r="E49" s="141"/>
      <c r="F49" s="161"/>
      <c r="G49" s="33"/>
      <c r="H49" s="33"/>
      <c r="I49" s="33"/>
      <c r="J49" s="40"/>
      <c r="K49" s="33"/>
      <c r="L49" s="33"/>
      <c r="M49" s="33"/>
      <c r="N49" s="33"/>
    </row>
    <row r="50" spans="1:14" ht="26" x14ac:dyDescent="0.6">
      <c r="A50" s="135" t="s">
        <v>35</v>
      </c>
      <c r="B50" s="147"/>
      <c r="C50" s="147"/>
      <c r="D50" s="158">
        <v>1300</v>
      </c>
      <c r="E50" s="141"/>
      <c r="F50" s="161"/>
      <c r="G50" s="33"/>
      <c r="H50" s="33"/>
      <c r="I50" s="33"/>
      <c r="J50" s="40"/>
      <c r="K50" s="33"/>
      <c r="L50" s="33"/>
      <c r="M50" s="33"/>
      <c r="N50" s="33"/>
    </row>
    <row r="51" spans="1:14" ht="26" x14ac:dyDescent="0.6">
      <c r="A51" s="136" t="s">
        <v>36</v>
      </c>
      <c r="B51" s="147"/>
      <c r="C51" s="147"/>
      <c r="D51" s="164"/>
      <c r="E51" s="141"/>
      <c r="F51" s="161"/>
      <c r="G51" s="33"/>
      <c r="H51" s="33"/>
      <c r="I51" s="33"/>
      <c r="J51" s="33"/>
      <c r="K51" s="33"/>
      <c r="L51" s="33"/>
      <c r="M51" s="33"/>
      <c r="N51" s="33"/>
    </row>
    <row r="52" spans="1:14" ht="26" x14ac:dyDescent="0.6">
      <c r="A52" s="135" t="s">
        <v>37</v>
      </c>
      <c r="B52" s="147"/>
      <c r="C52" s="147"/>
      <c r="D52" s="158">
        <v>810</v>
      </c>
      <c r="E52" s="141"/>
      <c r="F52" s="161"/>
      <c r="G52" s="33"/>
      <c r="H52" s="33"/>
      <c r="I52" s="33"/>
      <c r="J52" s="33"/>
      <c r="K52" s="33"/>
      <c r="L52" s="33"/>
      <c r="M52" s="33"/>
      <c r="N52" s="33"/>
    </row>
    <row r="53" spans="1:14" ht="28.5" x14ac:dyDescent="0.85">
      <c r="A53" s="135" t="s">
        <v>38</v>
      </c>
      <c r="B53" s="147"/>
      <c r="C53" s="147"/>
      <c r="D53" s="160">
        <v>120</v>
      </c>
      <c r="E53" s="141"/>
      <c r="F53" s="161"/>
      <c r="G53" s="33"/>
      <c r="H53" s="33"/>
      <c r="I53" s="33"/>
      <c r="J53" s="33"/>
      <c r="K53" s="33"/>
      <c r="L53" s="33"/>
      <c r="M53" s="33"/>
      <c r="N53" s="33"/>
    </row>
    <row r="54" spans="1:14" ht="28.5" x14ac:dyDescent="0.85">
      <c r="A54" s="135"/>
      <c r="B54" s="147"/>
      <c r="C54" s="147"/>
      <c r="D54" s="165">
        <f>SUM(D52:D53)</f>
        <v>930</v>
      </c>
      <c r="E54" s="141"/>
      <c r="F54" s="161"/>
      <c r="G54" s="33"/>
      <c r="H54" s="33"/>
      <c r="I54" s="33"/>
      <c r="J54" s="33"/>
      <c r="K54" s="33"/>
      <c r="L54" s="33"/>
      <c r="M54" s="33"/>
      <c r="N54" s="33"/>
    </row>
    <row r="55" spans="1:14" ht="28.5" x14ac:dyDescent="0.85">
      <c r="A55" s="135" t="s">
        <v>39</v>
      </c>
      <c r="B55" s="150"/>
      <c r="C55" s="150"/>
      <c r="D55" s="165">
        <f>D50+D54</f>
        <v>2230</v>
      </c>
      <c r="E55" s="141"/>
      <c r="F55" s="161"/>
      <c r="G55" s="33"/>
      <c r="H55" s="33"/>
      <c r="I55" s="33"/>
      <c r="J55" s="33"/>
      <c r="K55" s="33"/>
      <c r="L55" s="33"/>
      <c r="M55" s="33"/>
      <c r="N55" s="33"/>
    </row>
    <row r="56" spans="1:14" ht="31" x14ac:dyDescent="1.1000000000000001">
      <c r="A56" s="135" t="s">
        <v>40</v>
      </c>
      <c r="B56" s="162"/>
      <c r="C56" s="162"/>
      <c r="D56" s="166">
        <f ca="1">D46+D55</f>
        <v>4210</v>
      </c>
      <c r="E56" s="141"/>
      <c r="F56" s="161"/>
      <c r="G56" s="33"/>
      <c r="H56" s="33"/>
      <c r="I56" s="33"/>
      <c r="J56" s="33"/>
      <c r="K56" s="33"/>
      <c r="L56" s="33"/>
      <c r="M56" s="33"/>
      <c r="N56" s="33"/>
    </row>
    <row r="57" spans="1:14" ht="23.5" x14ac:dyDescent="0.55000000000000004">
      <c r="A57" s="36"/>
      <c r="B57" s="34"/>
      <c r="C57" s="34"/>
      <c r="D57" s="34"/>
      <c r="E57" s="33"/>
      <c r="F57" s="39"/>
      <c r="G57" s="33"/>
      <c r="H57" s="33"/>
      <c r="I57" s="92" t="s">
        <v>4</v>
      </c>
      <c r="K57" s="130"/>
      <c r="L57" s="130"/>
      <c r="M57" s="33"/>
      <c r="N57" s="33"/>
    </row>
    <row r="58" spans="1:14" ht="23.5" x14ac:dyDescent="0.55000000000000004">
      <c r="A58" s="34"/>
      <c r="B58" s="34"/>
      <c r="C58" s="34"/>
      <c r="D58" s="54"/>
      <c r="E58" s="33"/>
      <c r="F58" s="39"/>
      <c r="G58" s="33"/>
      <c r="H58" s="33"/>
      <c r="I58" s="92" t="s">
        <v>922</v>
      </c>
      <c r="K58" s="130"/>
      <c r="L58" s="130"/>
      <c r="M58" s="33"/>
      <c r="N58" s="33"/>
    </row>
    <row r="59" spans="1:14" ht="21" x14ac:dyDescent="0.5">
      <c r="A59" s="34"/>
      <c r="B59" s="34"/>
      <c r="C59" s="34"/>
      <c r="D59" s="54"/>
      <c r="E59" s="33"/>
      <c r="F59" s="39"/>
      <c r="G59" s="33"/>
      <c r="H59" s="33"/>
      <c r="I59" s="33"/>
      <c r="J59" s="33"/>
      <c r="K59" s="33"/>
      <c r="L59" s="33"/>
      <c r="N59" s="38"/>
    </row>
    <row r="60" spans="1:14" ht="23.5" x14ac:dyDescent="0.75">
      <c r="A60" s="34"/>
      <c r="B60" s="34"/>
      <c r="C60" s="34"/>
      <c r="D60" s="55"/>
      <c r="E60" s="33"/>
      <c r="F60" s="39"/>
      <c r="G60" s="33"/>
      <c r="H60" s="33"/>
      <c r="I60" s="33"/>
      <c r="J60" s="33"/>
      <c r="K60" s="33"/>
      <c r="L60" s="33"/>
      <c r="N60" s="38"/>
    </row>
    <row r="61" spans="1:14" ht="23.5" x14ac:dyDescent="0.75">
      <c r="A61" s="34"/>
      <c r="B61" s="34"/>
      <c r="C61" s="34"/>
      <c r="D61" s="55"/>
      <c r="E61" s="33"/>
      <c r="F61" s="39"/>
      <c r="G61" s="33"/>
      <c r="H61" s="33"/>
      <c r="I61" s="33"/>
      <c r="J61" s="33"/>
      <c r="K61" s="33"/>
      <c r="L61" s="33"/>
      <c r="N61" s="38"/>
    </row>
    <row r="62" spans="1:14" ht="23.5" x14ac:dyDescent="0.55000000000000004">
      <c r="F62" s="41"/>
      <c r="L62" s="130"/>
      <c r="M62" s="34"/>
    </row>
    <row r="63" spans="1:14" ht="23.5" x14ac:dyDescent="0.55000000000000004">
      <c r="A63" s="62" t="s">
        <v>823</v>
      </c>
      <c r="B63" s="62"/>
      <c r="C63" s="62"/>
      <c r="D63" s="62"/>
      <c r="E63" s="62"/>
      <c r="F63" s="130"/>
      <c r="G63" s="130"/>
      <c r="H63" s="130"/>
      <c r="I63" s="130"/>
      <c r="J63" s="130"/>
      <c r="K63" s="130"/>
      <c r="L63" s="130"/>
    </row>
    <row r="64" spans="1:14" ht="23.5" x14ac:dyDescent="0.55000000000000004">
      <c r="A64" s="62"/>
      <c r="B64" s="130"/>
      <c r="C64" s="130"/>
      <c r="D64" s="62"/>
      <c r="E64" s="130"/>
      <c r="F64" s="130"/>
      <c r="G64" s="130"/>
      <c r="H64" s="130"/>
      <c r="I64" s="130"/>
      <c r="J64" s="130"/>
      <c r="K64" s="130"/>
      <c r="L64" s="130"/>
    </row>
    <row r="65" spans="1:12" ht="23.5" x14ac:dyDescent="0.55000000000000004">
      <c r="A65" s="56" t="s">
        <v>824</v>
      </c>
      <c r="B65" s="130"/>
      <c r="C65" s="130"/>
      <c r="D65" s="62"/>
      <c r="E65" s="130"/>
      <c r="F65" s="130"/>
      <c r="G65" s="130"/>
      <c r="H65" s="130"/>
      <c r="I65" s="130"/>
      <c r="J65" s="130"/>
      <c r="K65" s="130"/>
      <c r="L65" s="130"/>
    </row>
    <row r="66" spans="1:12" ht="23.5" x14ac:dyDescent="0.55000000000000004">
      <c r="A66" s="62" t="s">
        <v>41</v>
      </c>
      <c r="B66" s="62"/>
      <c r="C66" s="62"/>
      <c r="D66" s="62"/>
      <c r="E66" s="130"/>
      <c r="F66" s="130"/>
      <c r="G66" s="130"/>
      <c r="H66" s="130"/>
      <c r="I66" s="130"/>
      <c r="J66" s="130"/>
      <c r="K66" s="130"/>
      <c r="L66" s="130"/>
    </row>
    <row r="67" spans="1:12" ht="23.5" x14ac:dyDescent="0.55000000000000004">
      <c r="A67" s="62" t="s">
        <v>879</v>
      </c>
      <c r="B67" s="62"/>
      <c r="C67" s="62"/>
      <c r="D67" s="62"/>
      <c r="E67" s="130"/>
      <c r="F67" s="130"/>
      <c r="G67" s="130"/>
      <c r="H67" s="130"/>
      <c r="I67" s="130"/>
      <c r="J67" s="130"/>
      <c r="K67" s="130"/>
      <c r="L67" s="130"/>
    </row>
    <row r="68" spans="1:12" ht="25.5" x14ac:dyDescent="0.7">
      <c r="A68" s="62" t="s">
        <v>42</v>
      </c>
      <c r="B68" s="62"/>
      <c r="C68" s="62"/>
      <c r="D68" s="167"/>
      <c r="E68" s="130"/>
      <c r="F68" s="130"/>
      <c r="G68" s="130"/>
      <c r="H68" s="167"/>
      <c r="I68" s="130"/>
      <c r="J68" s="130"/>
      <c r="K68" s="130"/>
      <c r="L68" s="130"/>
    </row>
    <row r="69" spans="1:12" ht="23.5" x14ac:dyDescent="0.55000000000000004">
      <c r="A69" s="62" t="s">
        <v>825</v>
      </c>
      <c r="B69" s="62"/>
      <c r="C69" s="62"/>
      <c r="D69" s="130"/>
      <c r="E69" s="130"/>
      <c r="F69" s="130"/>
      <c r="G69" s="130"/>
      <c r="H69" s="130"/>
      <c r="I69" s="130"/>
      <c r="J69" s="130"/>
      <c r="K69" s="130"/>
      <c r="L69" s="130"/>
    </row>
    <row r="70" spans="1:12" ht="23.5" x14ac:dyDescent="0.55000000000000004">
      <c r="A70" s="62" t="s">
        <v>916</v>
      </c>
      <c r="B70" s="62"/>
      <c r="C70" s="62"/>
      <c r="D70" s="130"/>
      <c r="E70" s="130"/>
      <c r="F70" s="130"/>
      <c r="G70" s="130"/>
      <c r="H70" s="130"/>
      <c r="I70" s="130"/>
      <c r="J70" s="130"/>
      <c r="K70" s="130"/>
      <c r="L70" s="130"/>
    </row>
    <row r="71" spans="1:12" ht="25.5" x14ac:dyDescent="0.7">
      <c r="A71" s="62" t="s">
        <v>43</v>
      </c>
      <c r="B71" s="62"/>
      <c r="C71" s="62"/>
      <c r="D71" s="167"/>
      <c r="E71" s="130"/>
      <c r="F71" s="130"/>
      <c r="G71" s="130"/>
      <c r="H71" s="130"/>
      <c r="I71" s="130"/>
      <c r="J71" s="130"/>
      <c r="K71" s="130"/>
      <c r="L71" s="130"/>
    </row>
    <row r="72" spans="1:12" ht="25.5" x14ac:dyDescent="0.7">
      <c r="A72" s="62" t="s">
        <v>52</v>
      </c>
      <c r="B72" s="62"/>
      <c r="C72" s="62"/>
      <c r="D72" s="130"/>
      <c r="E72" s="167"/>
      <c r="F72" s="130"/>
      <c r="G72" s="130"/>
      <c r="H72" s="130"/>
      <c r="I72" s="130"/>
      <c r="J72" s="130"/>
      <c r="K72" s="130"/>
      <c r="L72" s="130"/>
    </row>
    <row r="73" spans="1:12" ht="25.5" x14ac:dyDescent="0.7">
      <c r="A73" s="62" t="s">
        <v>53</v>
      </c>
      <c r="B73" s="62"/>
      <c r="C73" s="62"/>
      <c r="D73" s="167"/>
      <c r="E73" s="130"/>
      <c r="F73" s="130"/>
      <c r="G73" s="130"/>
      <c r="H73" s="130"/>
      <c r="I73" s="130"/>
      <c r="J73" s="130"/>
      <c r="K73" s="130"/>
      <c r="L73" s="130"/>
    </row>
    <row r="74" spans="1:12" ht="23.5" x14ac:dyDescent="0.55000000000000004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</row>
    <row r="75" spans="1:12" ht="23.5" x14ac:dyDescent="0.55000000000000004">
      <c r="A75" s="56" t="s">
        <v>826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</row>
    <row r="76" spans="1:12" ht="23.5" x14ac:dyDescent="0.55000000000000004">
      <c r="A76" s="62" t="s">
        <v>827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</row>
    <row r="77" spans="1:12" ht="23.5" x14ac:dyDescent="0.55000000000000004">
      <c r="A77" s="62" t="s">
        <v>44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</row>
    <row r="78" spans="1:12" ht="23.5" x14ac:dyDescent="0.55000000000000004">
      <c r="A78" s="62" t="s">
        <v>47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</row>
    <row r="79" spans="1:12" ht="23.5" x14ac:dyDescent="0.55000000000000004">
      <c r="A79" s="62" t="s">
        <v>828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</row>
    <row r="80" spans="1:12" ht="23.5" x14ac:dyDescent="0.55000000000000004">
      <c r="A80" s="62" t="s">
        <v>829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</row>
    <row r="81" spans="1:13" ht="23.5" x14ac:dyDescent="0.55000000000000004">
      <c r="A81" s="62" t="s">
        <v>46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</row>
    <row r="82" spans="1:13" ht="23.5" x14ac:dyDescent="0.55000000000000004">
      <c r="A82" s="62" t="s">
        <v>48</v>
      </c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</row>
    <row r="83" spans="1:13" ht="23.5" x14ac:dyDescent="0.55000000000000004">
      <c r="A83" s="62" t="s">
        <v>45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</row>
    <row r="84" spans="1:13" ht="23.5" x14ac:dyDescent="0.55000000000000004">
      <c r="A84" s="62" t="s">
        <v>830</v>
      </c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</row>
    <row r="85" spans="1:13" ht="23.5" x14ac:dyDescent="0.55000000000000004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</row>
    <row r="86" spans="1:13" ht="23.5" x14ac:dyDescent="0.55000000000000004">
      <c r="A86" s="56" t="s">
        <v>49</v>
      </c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</row>
    <row r="87" spans="1:13" ht="23.5" x14ac:dyDescent="0.55000000000000004">
      <c r="A87" s="62" t="s">
        <v>51</v>
      </c>
      <c r="B87" s="62"/>
      <c r="C87" s="62"/>
      <c r="D87" s="62"/>
      <c r="E87" s="62"/>
      <c r="F87" s="62"/>
      <c r="G87" s="62"/>
      <c r="H87" s="130"/>
      <c r="I87" s="130"/>
      <c r="J87" s="168" t="s">
        <v>878</v>
      </c>
      <c r="K87" s="168"/>
      <c r="M87" s="4"/>
    </row>
    <row r="88" spans="1:13" ht="23.5" x14ac:dyDescent="0.55000000000000004">
      <c r="A88" s="62"/>
      <c r="B88" s="62"/>
      <c r="C88" s="62"/>
      <c r="D88" s="62"/>
      <c r="E88" s="62"/>
      <c r="F88" s="62"/>
      <c r="G88" s="62"/>
      <c r="H88" s="130"/>
      <c r="I88" s="130"/>
      <c r="J88" s="62"/>
      <c r="K88" s="62"/>
      <c r="M88" s="4"/>
    </row>
    <row r="89" spans="1:13" ht="23.5" x14ac:dyDescent="0.55000000000000004">
      <c r="A89" s="62" t="s">
        <v>831</v>
      </c>
      <c r="B89" s="62"/>
      <c r="C89" s="62"/>
      <c r="D89" s="62"/>
      <c r="E89" s="62"/>
      <c r="F89" s="62"/>
      <c r="G89" s="62"/>
      <c r="H89" s="130"/>
      <c r="I89" s="130"/>
      <c r="J89" s="168" t="s">
        <v>878</v>
      </c>
      <c r="L89" s="4"/>
      <c r="M89" s="169"/>
    </row>
    <row r="90" spans="1:13" ht="23.5" x14ac:dyDescent="0.55000000000000004">
      <c r="A90" s="62"/>
      <c r="B90" s="62"/>
      <c r="C90" s="62"/>
      <c r="D90" s="62"/>
      <c r="E90" s="62"/>
      <c r="F90" s="62"/>
      <c r="G90" s="62"/>
      <c r="H90" s="62"/>
      <c r="I90" s="130"/>
      <c r="J90" s="129" t="s">
        <v>61</v>
      </c>
      <c r="M90" s="170"/>
    </row>
    <row r="91" spans="1:13" ht="23.5" x14ac:dyDescent="0.55000000000000004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62"/>
      <c r="L91" s="62"/>
      <c r="M91" s="4"/>
    </row>
    <row r="92" spans="1:13" ht="23.5" x14ac:dyDescent="0.55000000000000004">
      <c r="A92" s="130"/>
      <c r="B92" s="130"/>
      <c r="C92" s="130"/>
      <c r="D92" s="130"/>
      <c r="E92" s="130"/>
      <c r="F92" s="130"/>
      <c r="G92" s="130"/>
      <c r="H92" s="130"/>
      <c r="I92" s="130"/>
      <c r="J92" s="31"/>
      <c r="K92" s="130"/>
      <c r="L92" s="130"/>
    </row>
    <row r="93" spans="1:13" ht="23.5" x14ac:dyDescent="0.55000000000000004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</row>
    <row r="94" spans="1:13" ht="23.5" x14ac:dyDescent="0.55000000000000004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</row>
    <row r="95" spans="1:13" ht="23.5" x14ac:dyDescent="0.55000000000000004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</row>
    <row r="96" spans="1:13" ht="26" x14ac:dyDescent="0.6">
      <c r="A96" s="130"/>
      <c r="B96" s="130"/>
      <c r="C96" s="130"/>
      <c r="D96" s="130"/>
      <c r="E96" s="130"/>
      <c r="F96" s="130"/>
      <c r="G96" s="130"/>
      <c r="H96" s="131" t="s">
        <v>880</v>
      </c>
      <c r="I96" s="141"/>
      <c r="J96" s="141"/>
      <c r="L96" s="130"/>
      <c r="M96" s="130"/>
    </row>
    <row r="97" spans="1:13" ht="26" x14ac:dyDescent="0.6">
      <c r="A97" s="130"/>
      <c r="B97" s="130"/>
      <c r="C97" s="130"/>
      <c r="D97" s="130"/>
      <c r="E97" s="130"/>
      <c r="F97" s="130"/>
      <c r="G97" s="130"/>
      <c r="H97" s="171" t="s">
        <v>857</v>
      </c>
      <c r="I97" s="141"/>
      <c r="J97" s="141"/>
      <c r="L97" s="130"/>
      <c r="M97" s="130"/>
    </row>
  </sheetData>
  <mergeCells count="2">
    <mergeCell ref="A2:K2"/>
    <mergeCell ref="C1:I1"/>
  </mergeCells>
  <pageMargins left="0.70866141732283472" right="0.51181102362204722" top="0.74803149606299213" bottom="0.74803149606299213" header="0.31496062992125984" footer="0.31496062992125984"/>
  <pageSetup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view="pageBreakPreview" zoomScaleNormal="100" zoomScaleSheetLayoutView="100" workbookViewId="0">
      <selection activeCell="A10" sqref="A10"/>
    </sheetView>
  </sheetViews>
  <sheetFormatPr defaultRowHeight="14.5" x14ac:dyDescent="0.35"/>
  <cols>
    <col min="1" max="1" width="4.54296875" customWidth="1"/>
    <col min="2" max="2" width="30.7265625" customWidth="1"/>
    <col min="3" max="3" width="12.453125" customWidth="1"/>
    <col min="4" max="4" width="11.81640625" customWidth="1"/>
    <col min="5" max="5" width="20.26953125" customWidth="1"/>
    <col min="6" max="6" width="10.7265625" customWidth="1"/>
    <col min="7" max="7" width="9.54296875" customWidth="1"/>
    <col min="8" max="8" width="27.1796875" customWidth="1"/>
    <col min="9" max="9" width="16.81640625" customWidth="1"/>
    <col min="10" max="10" width="9.26953125" customWidth="1"/>
    <col min="11" max="11" width="5.453125" customWidth="1"/>
  </cols>
  <sheetData>
    <row r="1" spans="1:11" ht="20.5" x14ac:dyDescent="0.45">
      <c r="A1" s="68" t="s">
        <v>832</v>
      </c>
      <c r="B1" s="34"/>
      <c r="C1" s="1"/>
      <c r="D1" s="1"/>
      <c r="E1" s="1"/>
      <c r="F1" s="1"/>
      <c r="G1" s="1"/>
      <c r="H1" s="1"/>
      <c r="I1" s="1"/>
      <c r="J1" s="1"/>
      <c r="K1" s="1"/>
    </row>
    <row r="2" spans="1:11" ht="20.5" x14ac:dyDescent="0.45">
      <c r="A2" s="34" t="s">
        <v>917</v>
      </c>
      <c r="B2" s="34"/>
      <c r="C2" s="1"/>
      <c r="D2" s="1"/>
      <c r="E2" s="1"/>
      <c r="F2" s="1"/>
      <c r="G2" s="1"/>
      <c r="H2" s="1"/>
      <c r="I2" s="1"/>
      <c r="J2" s="1"/>
      <c r="K2" s="1"/>
    </row>
    <row r="3" spans="1:11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" x14ac:dyDescent="0.5">
      <c r="A4" s="62"/>
      <c r="B4" s="62"/>
      <c r="C4" s="67" t="s">
        <v>882</v>
      </c>
      <c r="D4" s="62"/>
      <c r="E4" s="67" t="s">
        <v>6</v>
      </c>
      <c r="F4" s="62"/>
      <c r="G4" s="1"/>
      <c r="H4" s="1"/>
      <c r="I4" s="1"/>
      <c r="J4" s="1"/>
      <c r="K4" s="1"/>
    </row>
    <row r="5" spans="1:11" ht="22.5" x14ac:dyDescent="0.45">
      <c r="A5" s="34" t="s">
        <v>54</v>
      </c>
      <c r="B5" s="34"/>
      <c r="C5" s="34"/>
      <c r="D5" s="34"/>
      <c r="E5" s="63">
        <v>50000000</v>
      </c>
      <c r="F5" s="56"/>
      <c r="G5" s="1"/>
      <c r="H5" s="1"/>
      <c r="I5" s="1"/>
      <c r="J5" s="1"/>
      <c r="K5" s="1"/>
    </row>
    <row r="6" spans="1:11" ht="22.5" x14ac:dyDescent="0.45">
      <c r="A6" s="50" t="s">
        <v>55</v>
      </c>
      <c r="B6" s="64"/>
      <c r="C6" s="12"/>
      <c r="D6" s="36"/>
      <c r="E6" s="63">
        <v>15000000</v>
      </c>
      <c r="F6" s="56"/>
      <c r="G6" s="2"/>
      <c r="H6" s="2"/>
      <c r="I6" s="1"/>
      <c r="J6" s="1"/>
      <c r="K6" s="1"/>
    </row>
    <row r="7" spans="1:11" ht="23" x14ac:dyDescent="0.5">
      <c r="A7" s="34" t="s">
        <v>56</v>
      </c>
      <c r="B7" s="64"/>
      <c r="C7" s="63">
        <v>700</v>
      </c>
      <c r="F7" s="62"/>
      <c r="G7" s="1"/>
      <c r="H7" s="1"/>
      <c r="I7" s="1"/>
      <c r="J7" s="1"/>
      <c r="K7" s="1"/>
    </row>
    <row r="8" spans="1:11" ht="23" x14ac:dyDescent="0.5">
      <c r="A8" s="34" t="s">
        <v>57</v>
      </c>
      <c r="B8" s="64"/>
      <c r="C8" s="63">
        <v>350</v>
      </c>
      <c r="F8" s="62"/>
      <c r="G8" s="1"/>
      <c r="H8" s="26"/>
      <c r="I8" s="1"/>
      <c r="J8" s="1"/>
      <c r="K8" s="1"/>
    </row>
    <row r="9" spans="1:11" ht="23" x14ac:dyDescent="0.5">
      <c r="A9" s="34" t="s">
        <v>58</v>
      </c>
      <c r="B9" s="64"/>
      <c r="C9" s="34"/>
      <c r="D9" s="58"/>
      <c r="E9" s="63">
        <v>2500000</v>
      </c>
      <c r="F9" s="61"/>
      <c r="G9" s="6"/>
      <c r="H9" s="26"/>
      <c r="I9" s="1"/>
      <c r="J9" s="1"/>
      <c r="K9" s="1"/>
    </row>
    <row r="10" spans="1:11" ht="23" x14ac:dyDescent="0.5">
      <c r="A10" s="34"/>
      <c r="B10" s="64"/>
      <c r="C10" s="34"/>
      <c r="D10" s="58"/>
      <c r="E10" s="63"/>
      <c r="F10" s="61"/>
      <c r="G10" s="6"/>
      <c r="H10" s="26"/>
      <c r="I10" s="1"/>
      <c r="J10" s="1"/>
      <c r="K10" s="1"/>
    </row>
    <row r="11" spans="1:11" ht="23" x14ac:dyDescent="0.5">
      <c r="A11" s="36" t="s">
        <v>59</v>
      </c>
      <c r="B11" s="64"/>
      <c r="C11" s="65"/>
      <c r="D11" s="58"/>
      <c r="E11" s="58"/>
      <c r="F11" s="61"/>
      <c r="G11" s="6"/>
      <c r="H11" s="26"/>
      <c r="I11" s="1"/>
      <c r="J11" s="1"/>
      <c r="K11" s="1"/>
    </row>
    <row r="12" spans="1:11" ht="20.5" x14ac:dyDescent="0.45">
      <c r="A12" s="50" t="s">
        <v>834</v>
      </c>
      <c r="B12" s="50"/>
      <c r="C12" s="50"/>
      <c r="D12" s="50"/>
      <c r="E12" s="50"/>
      <c r="F12" s="58"/>
      <c r="G12" s="58"/>
      <c r="H12" s="59"/>
      <c r="I12" s="34"/>
      <c r="J12" s="34"/>
      <c r="K12" s="1"/>
    </row>
    <row r="13" spans="1:11" ht="20.5" x14ac:dyDescent="0.45">
      <c r="A13" s="50" t="s">
        <v>60</v>
      </c>
      <c r="B13" s="50"/>
      <c r="C13" s="50"/>
      <c r="D13" s="50"/>
      <c r="E13" s="50"/>
      <c r="F13" s="59"/>
      <c r="G13" s="59"/>
      <c r="H13" s="59"/>
      <c r="I13" s="34"/>
      <c r="J13" s="34"/>
      <c r="K13" s="1"/>
    </row>
    <row r="14" spans="1:11" ht="20.5" x14ac:dyDescent="0.45">
      <c r="A14" s="50" t="s">
        <v>883</v>
      </c>
      <c r="B14" s="50"/>
      <c r="C14" s="60"/>
      <c r="D14" s="50"/>
      <c r="E14" s="50"/>
      <c r="F14" s="59"/>
      <c r="G14" s="59"/>
      <c r="H14" s="59"/>
      <c r="I14" s="34"/>
      <c r="J14" s="34"/>
      <c r="K14" s="1"/>
    </row>
    <row r="15" spans="1:11" ht="20.5" x14ac:dyDescent="0.45">
      <c r="A15" s="50" t="s">
        <v>63</v>
      </c>
      <c r="B15" s="50"/>
      <c r="C15" s="50"/>
      <c r="D15" s="50"/>
      <c r="E15" s="50"/>
      <c r="F15" s="34"/>
      <c r="G15" s="34"/>
      <c r="H15" s="34"/>
      <c r="I15" s="34"/>
      <c r="J15" s="34"/>
      <c r="K15" s="1"/>
    </row>
    <row r="16" spans="1:11" ht="20.5" x14ac:dyDescent="0.45">
      <c r="A16" s="50"/>
      <c r="B16" s="50" t="s">
        <v>833</v>
      </c>
      <c r="C16" s="50"/>
      <c r="D16" s="50"/>
      <c r="E16" s="50"/>
      <c r="F16" s="34"/>
      <c r="G16" s="34"/>
      <c r="H16" s="34"/>
      <c r="I16" s="34"/>
      <c r="J16" s="34"/>
      <c r="K16" s="1"/>
    </row>
    <row r="17" spans="1:11" ht="20.5" x14ac:dyDescent="0.45">
      <c r="A17" s="50" t="s">
        <v>835</v>
      </c>
      <c r="B17" s="50"/>
      <c r="C17" s="50"/>
      <c r="D17" s="50"/>
      <c r="E17" s="50"/>
      <c r="F17" s="34"/>
      <c r="G17" s="34"/>
      <c r="H17" s="34"/>
      <c r="I17" s="34"/>
      <c r="J17" s="34"/>
      <c r="K17" s="1"/>
    </row>
    <row r="18" spans="1:11" ht="15.5" x14ac:dyDescent="0.3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0" x14ac:dyDescent="0.4">
      <c r="A19" s="52" t="s">
        <v>49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0.5" x14ac:dyDescent="0.45">
      <c r="A20" s="50" t="s">
        <v>884</v>
      </c>
      <c r="B20" s="50"/>
      <c r="C20" s="50"/>
      <c r="E20" s="1"/>
      <c r="F20" s="1"/>
      <c r="G20" s="1"/>
      <c r="H20" s="1"/>
      <c r="I20" s="51" t="s">
        <v>62</v>
      </c>
      <c r="J20" s="1"/>
      <c r="K20" s="1"/>
    </row>
    <row r="21" spans="1:11" ht="20.5" x14ac:dyDescent="0.45">
      <c r="A21" s="50"/>
      <c r="B21" s="50"/>
      <c r="C21" s="50"/>
      <c r="D21" s="50"/>
      <c r="E21" s="1"/>
      <c r="F21" s="1"/>
      <c r="G21" s="1"/>
      <c r="H21" s="1"/>
      <c r="I21" s="1"/>
      <c r="J21" s="1"/>
      <c r="K21" s="1"/>
    </row>
    <row r="22" spans="1:11" ht="20.5" x14ac:dyDescent="0.45">
      <c r="A22" s="50" t="s">
        <v>885</v>
      </c>
      <c r="B22" s="50"/>
      <c r="C22" s="50"/>
      <c r="E22" s="1"/>
      <c r="F22" s="1"/>
      <c r="G22" s="1"/>
      <c r="H22" s="1"/>
      <c r="I22" s="51" t="s">
        <v>62</v>
      </c>
      <c r="J22" s="1"/>
      <c r="K22" s="1"/>
    </row>
    <row r="23" spans="1:11" ht="20.5" x14ac:dyDescent="0.45">
      <c r="A23" s="50"/>
      <c r="B23" s="50"/>
      <c r="C23" s="50"/>
      <c r="D23" s="50"/>
      <c r="E23" s="1"/>
      <c r="F23" s="1"/>
      <c r="G23" s="1"/>
      <c r="H23" s="1"/>
      <c r="I23" s="1"/>
      <c r="J23" s="183"/>
      <c r="K23" s="183"/>
    </row>
    <row r="24" spans="1:11" ht="20.5" x14ac:dyDescent="0.45">
      <c r="A24" s="50" t="s">
        <v>886</v>
      </c>
      <c r="B24" s="50"/>
      <c r="C24" s="50"/>
      <c r="E24" s="1"/>
      <c r="F24" s="1"/>
      <c r="G24" s="1"/>
      <c r="H24" s="1"/>
      <c r="I24" s="51" t="s">
        <v>62</v>
      </c>
      <c r="J24" s="1"/>
      <c r="K24" s="1"/>
    </row>
    <row r="25" spans="1:11" ht="20.5" x14ac:dyDescent="0.45">
      <c r="A25" s="50"/>
      <c r="B25" s="50"/>
      <c r="C25" s="50"/>
      <c r="D25" s="50"/>
      <c r="E25" s="19"/>
      <c r="F25" s="19"/>
      <c r="G25" s="1"/>
      <c r="H25" s="1"/>
      <c r="I25" s="1"/>
      <c r="J25" s="29"/>
      <c r="K25" s="1"/>
    </row>
    <row r="26" spans="1:11" ht="20.5" x14ac:dyDescent="0.45">
      <c r="A26" s="50" t="s">
        <v>887</v>
      </c>
      <c r="B26" s="50"/>
      <c r="C26" s="50"/>
      <c r="E26" s="19"/>
      <c r="F26" s="19"/>
      <c r="G26" s="1"/>
      <c r="H26" s="1"/>
      <c r="I26" s="51" t="s">
        <v>62</v>
      </c>
      <c r="J26" s="29"/>
      <c r="K26" s="1"/>
    </row>
    <row r="27" spans="1:11" ht="20.5" x14ac:dyDescent="0.45">
      <c r="A27" s="50"/>
      <c r="B27" s="50"/>
      <c r="C27" s="50"/>
      <c r="D27" s="50"/>
      <c r="E27" s="19"/>
      <c r="F27" s="19"/>
      <c r="G27" s="1"/>
      <c r="H27" s="1"/>
      <c r="I27" s="66" t="s">
        <v>61</v>
      </c>
      <c r="J27" s="29"/>
      <c r="K27" s="29"/>
    </row>
    <row r="28" spans="1:11" ht="15.5" x14ac:dyDescent="0.35">
      <c r="A28" s="1"/>
      <c r="B28" s="20"/>
      <c r="C28" s="21"/>
      <c r="D28" s="21"/>
      <c r="E28" s="19"/>
      <c r="F28" s="19"/>
      <c r="G28" s="1"/>
      <c r="H28" s="1"/>
      <c r="I28" s="1"/>
      <c r="J28" s="29"/>
      <c r="K28" s="29"/>
    </row>
    <row r="29" spans="1:11" ht="15.5" x14ac:dyDescent="0.35">
      <c r="A29" s="1"/>
      <c r="B29" s="1"/>
      <c r="C29" s="1"/>
      <c r="D29" s="1"/>
      <c r="E29" s="1"/>
      <c r="F29" s="1"/>
      <c r="G29" s="1"/>
      <c r="J29" s="29"/>
      <c r="K29" s="1"/>
    </row>
    <row r="30" spans="1:11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22"/>
      <c r="K30" s="45"/>
    </row>
    <row r="31" spans="1:11" x14ac:dyDescent="0.3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x14ac:dyDescent="0.3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x14ac:dyDescent="0.3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7"/>
    </row>
    <row r="34" spans="1:11" x14ac:dyDescent="0.3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x14ac:dyDescent="0.3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x14ac:dyDescent="0.3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x14ac:dyDescent="0.3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x14ac:dyDescent="0.3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x14ac:dyDescent="0.3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x14ac:dyDescent="0.3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x14ac:dyDescent="0.35">
      <c r="A41" s="46"/>
      <c r="B41" s="46"/>
      <c r="C41" s="46"/>
      <c r="D41" s="46"/>
      <c r="E41" s="46"/>
      <c r="F41" s="46"/>
      <c r="G41" s="46"/>
      <c r="H41" s="46"/>
      <c r="K41" s="46"/>
    </row>
    <row r="42" spans="1:11" x14ac:dyDescent="0.35">
      <c r="A42" s="46"/>
      <c r="B42" s="46"/>
      <c r="C42" s="46"/>
      <c r="D42" s="46"/>
      <c r="E42" s="46"/>
      <c r="F42" s="46"/>
      <c r="G42" s="46"/>
      <c r="H42" s="46"/>
      <c r="K42" s="46"/>
    </row>
    <row r="60" spans="9:9" ht="20" x14ac:dyDescent="0.4">
      <c r="I60" s="42" t="s">
        <v>816</v>
      </c>
    </row>
    <row r="61" spans="9:9" ht="20" x14ac:dyDescent="0.4">
      <c r="I61" s="42" t="s">
        <v>821</v>
      </c>
    </row>
  </sheetData>
  <mergeCells count="1">
    <mergeCell ref="J23:K23"/>
  </mergeCells>
  <pageMargins left="0.7" right="0.45" top="0.75" bottom="0.75" header="0.3" footer="0.3"/>
  <pageSetup scale="61" orientation="portrait" r:id="rId1"/>
  <colBreaks count="1" manualBreakCount="1">
    <brk id="10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view="pageBreakPreview" zoomScaleNormal="100" zoomScaleSheetLayoutView="100" workbookViewId="0">
      <selection activeCell="C16" sqref="C16"/>
    </sheetView>
  </sheetViews>
  <sheetFormatPr defaultColWidth="9.1796875" defaultRowHeight="14" x14ac:dyDescent="0.3"/>
  <cols>
    <col min="1" max="1" width="24" style="4" customWidth="1"/>
    <col min="2" max="2" width="21.81640625" style="4" customWidth="1"/>
    <col min="3" max="3" width="13.81640625" style="4" customWidth="1"/>
    <col min="4" max="4" width="14.453125" style="4" customWidth="1"/>
    <col min="5" max="5" width="9.1796875" style="4"/>
    <col min="6" max="6" width="12.7265625" style="4" customWidth="1"/>
    <col min="7" max="7" width="18.54296875" style="4" customWidth="1"/>
    <col min="8" max="8" width="26" style="4" customWidth="1"/>
    <col min="9" max="9" width="23.54296875" style="4" customWidth="1"/>
    <col min="10" max="10" width="14.54296875" style="4" customWidth="1"/>
    <col min="11" max="11" width="16.54296875" style="4" customWidth="1"/>
    <col min="12" max="12" width="15.26953125" style="4" customWidth="1"/>
    <col min="13" max="16384" width="9.1796875" style="4"/>
  </cols>
  <sheetData>
    <row r="1" spans="1:13" ht="20.5" x14ac:dyDescent="0.45">
      <c r="A1" s="36" t="s">
        <v>836</v>
      </c>
      <c r="B1" s="36"/>
      <c r="C1" s="36"/>
      <c r="D1" s="34"/>
      <c r="E1" s="34"/>
      <c r="F1" s="34"/>
      <c r="G1" s="34"/>
      <c r="H1" s="34"/>
      <c r="I1" s="34"/>
      <c r="J1" s="1"/>
      <c r="K1" s="1"/>
      <c r="L1" s="1"/>
      <c r="M1" s="1"/>
    </row>
    <row r="2" spans="1:13" ht="20.5" x14ac:dyDescent="0.45">
      <c r="A2" s="34" t="s">
        <v>64</v>
      </c>
      <c r="B2" s="34"/>
      <c r="C2" s="34"/>
      <c r="D2" s="34"/>
      <c r="E2" s="34"/>
      <c r="F2" s="34"/>
      <c r="G2" s="34"/>
      <c r="H2" s="34"/>
      <c r="I2" s="34"/>
      <c r="J2" s="1"/>
      <c r="K2" s="1"/>
      <c r="L2" s="1"/>
      <c r="M2" s="1"/>
    </row>
    <row r="3" spans="1:13" ht="20.5" x14ac:dyDescent="0.45">
      <c r="A3" s="34"/>
      <c r="B3" s="34"/>
      <c r="C3" s="34"/>
      <c r="D3" s="34"/>
      <c r="E3" s="34"/>
      <c r="F3" s="34"/>
      <c r="G3" s="34"/>
      <c r="H3" s="34"/>
      <c r="I3" s="34"/>
      <c r="J3" s="1"/>
      <c r="K3" s="1"/>
      <c r="L3" s="1"/>
      <c r="M3" s="1"/>
    </row>
    <row r="4" spans="1:13" ht="20.5" x14ac:dyDescent="0.45">
      <c r="A4" s="34" t="s">
        <v>65</v>
      </c>
      <c r="B4" s="34"/>
      <c r="C4" s="34"/>
      <c r="D4" s="34"/>
      <c r="E4" s="34"/>
      <c r="F4" s="34"/>
      <c r="G4" s="34"/>
      <c r="H4" s="34"/>
      <c r="I4" s="34"/>
      <c r="J4" s="1"/>
      <c r="K4" s="1"/>
      <c r="L4" s="1"/>
      <c r="M4" s="1"/>
    </row>
    <row r="5" spans="1:13" ht="20.5" x14ac:dyDescent="0.45">
      <c r="A5" s="34"/>
      <c r="B5" s="34"/>
      <c r="C5" s="34"/>
      <c r="D5" s="34"/>
      <c r="E5" s="34"/>
      <c r="F5" s="34"/>
      <c r="G5" s="34"/>
      <c r="H5" s="34"/>
      <c r="I5" s="34"/>
      <c r="J5" s="1"/>
      <c r="K5" s="1"/>
      <c r="L5" s="1"/>
      <c r="M5" s="1"/>
    </row>
    <row r="6" spans="1:13" ht="20.5" x14ac:dyDescent="0.45">
      <c r="A6" s="34"/>
      <c r="B6" s="36" t="s">
        <v>66</v>
      </c>
      <c r="C6" s="34"/>
      <c r="D6" s="36" t="s">
        <v>67</v>
      </c>
      <c r="E6" s="34"/>
      <c r="F6" s="34"/>
      <c r="G6" s="34"/>
      <c r="H6" s="34"/>
      <c r="I6" s="34"/>
      <c r="J6" s="1"/>
      <c r="K6" s="1"/>
      <c r="L6" s="1"/>
      <c r="M6" s="1"/>
    </row>
    <row r="7" spans="1:13" ht="20.5" x14ac:dyDescent="0.45">
      <c r="A7" s="34"/>
      <c r="B7" s="34"/>
      <c r="C7" s="34"/>
      <c r="D7" s="102" t="s">
        <v>6</v>
      </c>
      <c r="E7" s="34"/>
      <c r="F7" s="34"/>
      <c r="G7" s="34"/>
      <c r="H7" s="34"/>
      <c r="I7" s="34"/>
      <c r="J7" s="1"/>
      <c r="K7" s="1"/>
      <c r="L7" s="1"/>
      <c r="M7" s="1"/>
    </row>
    <row r="8" spans="1:13" ht="20.5" x14ac:dyDescent="0.45">
      <c r="A8" s="172">
        <v>45292</v>
      </c>
      <c r="B8" s="103">
        <v>600000</v>
      </c>
      <c r="C8" s="34"/>
      <c r="D8" s="58">
        <v>72000</v>
      </c>
      <c r="E8" s="34"/>
      <c r="F8" s="34"/>
      <c r="G8" s="34"/>
      <c r="H8" s="34"/>
      <c r="I8" s="34"/>
      <c r="J8" s="1"/>
      <c r="K8" s="1"/>
      <c r="L8" s="1"/>
      <c r="M8" s="1"/>
    </row>
    <row r="9" spans="1:13" ht="20.5" x14ac:dyDescent="0.45">
      <c r="A9" s="172">
        <v>45323</v>
      </c>
      <c r="B9" s="103">
        <v>480000</v>
      </c>
      <c r="C9" s="34"/>
      <c r="D9" s="58">
        <v>56000</v>
      </c>
      <c r="E9" s="34"/>
      <c r="F9" s="34"/>
      <c r="G9" s="34"/>
      <c r="H9" s="34"/>
      <c r="I9" s="34"/>
      <c r="J9" s="1"/>
      <c r="K9" s="1"/>
      <c r="L9" s="1"/>
      <c r="M9" s="1"/>
    </row>
    <row r="10" spans="1:13" ht="20.5" x14ac:dyDescent="0.45">
      <c r="A10" s="172">
        <v>45352</v>
      </c>
      <c r="B10" s="103">
        <v>800000</v>
      </c>
      <c r="C10" s="93"/>
      <c r="D10" s="58">
        <v>92000</v>
      </c>
      <c r="E10" s="34"/>
      <c r="F10" s="34"/>
      <c r="G10" s="34"/>
      <c r="H10" s="34"/>
      <c r="I10" s="34"/>
      <c r="J10" s="1"/>
      <c r="K10" s="1"/>
      <c r="L10" s="1"/>
      <c r="M10" s="1"/>
    </row>
    <row r="11" spans="1:13" ht="20.5" x14ac:dyDescent="0.45">
      <c r="A11" s="172">
        <v>45383</v>
      </c>
      <c r="B11" s="103">
        <v>680000</v>
      </c>
      <c r="C11" s="58"/>
      <c r="D11" s="58">
        <v>76000</v>
      </c>
      <c r="E11" s="34"/>
      <c r="F11" s="34"/>
      <c r="G11" s="34"/>
      <c r="H11" s="34"/>
      <c r="I11" s="34"/>
      <c r="J11" s="1"/>
      <c r="K11" s="1"/>
      <c r="L11" s="1"/>
      <c r="M11" s="1"/>
    </row>
    <row r="12" spans="1:13" ht="20.5" x14ac:dyDescent="0.45">
      <c r="A12" s="172">
        <v>45413</v>
      </c>
      <c r="B12" s="103">
        <v>480000</v>
      </c>
      <c r="C12" s="58"/>
      <c r="D12" s="58">
        <v>64000</v>
      </c>
      <c r="E12" s="34"/>
      <c r="F12" s="34"/>
      <c r="G12" s="53"/>
      <c r="H12" s="34"/>
      <c r="I12" s="34"/>
      <c r="J12" s="1"/>
      <c r="K12" s="1"/>
      <c r="L12" s="1"/>
      <c r="M12" s="1"/>
    </row>
    <row r="13" spans="1:13" ht="20.5" x14ac:dyDescent="0.45">
      <c r="A13" s="172">
        <v>45444</v>
      </c>
      <c r="B13" s="103">
        <v>1000000</v>
      </c>
      <c r="C13" s="58"/>
      <c r="D13" s="58">
        <v>120000</v>
      </c>
      <c r="E13" s="34"/>
      <c r="F13" s="34"/>
      <c r="G13" s="34"/>
      <c r="H13" s="34"/>
      <c r="I13" s="34"/>
      <c r="J13" s="1"/>
      <c r="K13" s="1"/>
      <c r="L13" s="1"/>
      <c r="M13" s="1"/>
    </row>
    <row r="14" spans="1:13" ht="20.5" x14ac:dyDescent="0.45">
      <c r="A14" s="172">
        <v>45474</v>
      </c>
      <c r="B14" s="103">
        <v>880000</v>
      </c>
      <c r="C14" s="58"/>
      <c r="D14" s="58">
        <v>108000</v>
      </c>
      <c r="E14" s="34"/>
      <c r="F14" s="34"/>
      <c r="G14" s="34"/>
      <c r="H14" s="34"/>
      <c r="I14" s="34"/>
      <c r="J14" s="1"/>
      <c r="K14" s="1"/>
      <c r="L14" s="1"/>
      <c r="M14" s="1"/>
    </row>
    <row r="15" spans="1:13" ht="20.5" x14ac:dyDescent="0.45">
      <c r="A15" s="172">
        <v>45505</v>
      </c>
      <c r="B15" s="103">
        <v>360000</v>
      </c>
      <c r="C15" s="58"/>
      <c r="D15" s="58">
        <v>44000</v>
      </c>
      <c r="E15" s="34"/>
      <c r="F15" s="34"/>
      <c r="G15" s="94"/>
      <c r="H15" s="34"/>
      <c r="I15" s="34"/>
      <c r="J15" s="1"/>
      <c r="K15" s="1"/>
      <c r="L15" s="1"/>
      <c r="M15" s="1"/>
    </row>
    <row r="16" spans="1:13" ht="20.5" x14ac:dyDescent="0.45">
      <c r="A16" s="172">
        <v>45536</v>
      </c>
      <c r="B16" s="103">
        <v>720000</v>
      </c>
      <c r="C16" s="58"/>
      <c r="D16" s="58">
        <v>96000</v>
      </c>
      <c r="E16" s="34"/>
      <c r="F16" s="34"/>
      <c r="G16" s="34"/>
      <c r="H16" s="34"/>
      <c r="I16" s="34"/>
      <c r="J16" s="1"/>
      <c r="K16" s="1"/>
      <c r="L16" s="1"/>
      <c r="M16" s="1"/>
    </row>
    <row r="17" spans="1:13" ht="23.5" x14ac:dyDescent="0.75">
      <c r="A17" s="172">
        <v>45566</v>
      </c>
      <c r="B17" s="103">
        <v>1200000</v>
      </c>
      <c r="C17" s="95"/>
      <c r="D17" s="58">
        <v>128000</v>
      </c>
      <c r="E17" s="34"/>
      <c r="F17" s="34"/>
      <c r="G17" s="34"/>
      <c r="H17" s="34"/>
      <c r="I17" s="34"/>
      <c r="J17" s="1"/>
      <c r="K17" s="1"/>
      <c r="L17" s="1"/>
      <c r="M17" s="1"/>
    </row>
    <row r="18" spans="1:13" ht="24.5" x14ac:dyDescent="0.85">
      <c r="A18" s="172">
        <v>45597</v>
      </c>
      <c r="B18" s="103">
        <v>1120000</v>
      </c>
      <c r="C18" s="96"/>
      <c r="D18" s="58">
        <v>116000</v>
      </c>
      <c r="E18" s="34"/>
      <c r="F18" s="34"/>
      <c r="G18" s="34"/>
      <c r="H18" s="34"/>
      <c r="I18" s="34"/>
      <c r="J18" s="1"/>
      <c r="K18" s="1"/>
      <c r="L18" s="1"/>
      <c r="M18" s="1"/>
    </row>
    <row r="19" spans="1:13" ht="20.5" x14ac:dyDescent="0.45">
      <c r="A19" s="172">
        <v>45627</v>
      </c>
      <c r="B19" s="103">
        <v>1400000</v>
      </c>
      <c r="C19" s="34"/>
      <c r="D19" s="58">
        <v>144000</v>
      </c>
      <c r="E19" s="34"/>
      <c r="F19" s="34"/>
      <c r="G19" s="34"/>
      <c r="H19" s="34"/>
      <c r="I19" s="34"/>
      <c r="J19" s="1"/>
      <c r="K19" s="1"/>
      <c r="L19" s="1"/>
      <c r="M19" s="1"/>
    </row>
    <row r="20" spans="1:13" ht="20.5" x14ac:dyDescent="0.45">
      <c r="A20" s="34"/>
      <c r="B20" s="97"/>
      <c r="C20" s="34"/>
      <c r="D20" s="34"/>
      <c r="E20" s="34"/>
      <c r="F20" s="34"/>
      <c r="G20" s="34"/>
      <c r="H20" s="34"/>
      <c r="I20" s="34"/>
      <c r="J20" s="1"/>
      <c r="K20" s="1"/>
      <c r="L20" s="1"/>
      <c r="M20" s="1"/>
    </row>
    <row r="21" spans="1:13" ht="20.5" x14ac:dyDescent="0.45">
      <c r="A21" s="36" t="s">
        <v>49</v>
      </c>
      <c r="B21" s="98"/>
      <c r="C21" s="34"/>
      <c r="D21" s="34"/>
      <c r="E21" s="34"/>
      <c r="F21" s="34"/>
      <c r="G21" s="34"/>
      <c r="H21" s="34"/>
      <c r="I21" s="34"/>
      <c r="J21" s="1"/>
      <c r="K21" s="1"/>
      <c r="L21" s="1"/>
      <c r="M21" s="1"/>
    </row>
    <row r="22" spans="1:13" ht="20.5" x14ac:dyDescent="0.45">
      <c r="A22" s="34" t="s">
        <v>837</v>
      </c>
      <c r="B22" s="98"/>
      <c r="C22" s="99"/>
      <c r="D22" s="34"/>
      <c r="E22" s="34"/>
      <c r="F22" s="34"/>
      <c r="G22" s="34"/>
      <c r="H22" s="34"/>
      <c r="I22" s="38" t="s">
        <v>68</v>
      </c>
      <c r="J22" s="1"/>
      <c r="K22" s="1"/>
      <c r="L22" s="1"/>
      <c r="M22" s="1"/>
    </row>
    <row r="23" spans="1:13" ht="20.5" x14ac:dyDescent="0.45">
      <c r="A23" s="34"/>
      <c r="B23" s="98"/>
      <c r="C23" s="99"/>
      <c r="D23" s="34"/>
      <c r="E23" s="34"/>
      <c r="F23" s="34"/>
      <c r="G23" s="34"/>
      <c r="H23" s="34"/>
      <c r="I23" s="38"/>
      <c r="J23" s="1"/>
      <c r="K23" s="1"/>
      <c r="L23" s="1"/>
      <c r="M23" s="1"/>
    </row>
    <row r="24" spans="1:13" ht="20.5" x14ac:dyDescent="0.45">
      <c r="A24" s="34" t="s">
        <v>838</v>
      </c>
      <c r="B24" s="98"/>
      <c r="C24" s="99"/>
      <c r="D24" s="34"/>
      <c r="E24" s="34"/>
      <c r="F24" s="34"/>
      <c r="G24" s="34"/>
      <c r="H24" s="34"/>
      <c r="I24" s="38" t="s">
        <v>69</v>
      </c>
      <c r="J24" s="1"/>
      <c r="K24" s="1"/>
      <c r="L24" s="1"/>
      <c r="M24" s="1"/>
    </row>
    <row r="25" spans="1:13" ht="20.5" x14ac:dyDescent="0.45">
      <c r="A25" s="34"/>
      <c r="B25" s="98"/>
      <c r="C25" s="99"/>
      <c r="D25" s="34"/>
      <c r="E25" s="34"/>
      <c r="F25" s="34"/>
      <c r="G25" s="34"/>
      <c r="H25" s="34"/>
      <c r="I25" s="38"/>
      <c r="J25" s="1"/>
      <c r="K25" s="1"/>
      <c r="L25" s="1"/>
      <c r="M25" s="1"/>
    </row>
    <row r="26" spans="1:13" ht="20.5" x14ac:dyDescent="0.45">
      <c r="A26" s="34" t="s">
        <v>888</v>
      </c>
      <c r="B26" s="98"/>
      <c r="C26" s="100"/>
      <c r="D26" s="34"/>
      <c r="E26" s="34"/>
      <c r="F26" s="34"/>
      <c r="G26" s="34"/>
      <c r="H26" s="34"/>
      <c r="I26" s="38" t="s">
        <v>68</v>
      </c>
      <c r="J26" s="1"/>
      <c r="K26" s="1"/>
      <c r="L26" s="1"/>
      <c r="M26" s="1"/>
    </row>
    <row r="27" spans="1:13" ht="20.5" x14ac:dyDescent="0.45">
      <c r="A27" s="34"/>
      <c r="B27" s="97"/>
      <c r="C27" s="101"/>
      <c r="D27" s="34"/>
      <c r="E27" s="34"/>
      <c r="F27" s="34"/>
      <c r="G27" s="34"/>
      <c r="H27" s="34"/>
      <c r="I27" s="12" t="s">
        <v>61</v>
      </c>
      <c r="J27" s="1"/>
      <c r="K27" s="1"/>
      <c r="L27" s="1"/>
      <c r="M27" s="1"/>
    </row>
    <row r="28" spans="1:13" ht="20.5" x14ac:dyDescent="0.45">
      <c r="A28" s="34"/>
      <c r="B28" s="34"/>
      <c r="C28" s="34"/>
      <c r="D28" s="34"/>
      <c r="E28" s="34"/>
      <c r="F28" s="34"/>
      <c r="G28" s="34"/>
      <c r="H28" s="66"/>
      <c r="I28" s="34"/>
      <c r="J28" s="1"/>
      <c r="K28" s="1"/>
      <c r="L28" s="1"/>
      <c r="M28" s="1"/>
    </row>
    <row r="29" spans="1:13" ht="20.5" x14ac:dyDescent="0.45">
      <c r="A29" s="34"/>
      <c r="B29" s="34"/>
      <c r="C29" s="34"/>
      <c r="D29" s="34"/>
      <c r="E29" s="34"/>
      <c r="F29" s="34"/>
      <c r="G29" s="34"/>
      <c r="H29" s="34"/>
      <c r="I29" s="34"/>
      <c r="J29" s="1"/>
      <c r="K29" s="1"/>
      <c r="L29" s="1"/>
      <c r="M29" s="1"/>
    </row>
    <row r="30" spans="1:13" ht="20.5" x14ac:dyDescent="0.45">
      <c r="A30" s="34"/>
      <c r="B30" s="34"/>
      <c r="C30" s="34"/>
      <c r="D30" s="34"/>
      <c r="E30" s="34"/>
      <c r="F30" s="34"/>
      <c r="G30" s="34"/>
      <c r="H30" s="34"/>
      <c r="I30" s="34"/>
      <c r="J30" s="1"/>
      <c r="K30" s="1"/>
      <c r="L30" s="1"/>
      <c r="M30" s="1"/>
    </row>
    <row r="31" spans="1:13" ht="20.5" x14ac:dyDescent="0.45">
      <c r="A31" s="34"/>
      <c r="B31" s="34"/>
      <c r="C31" s="34"/>
      <c r="D31" s="34"/>
      <c r="E31" s="34"/>
      <c r="F31" s="34"/>
      <c r="G31" s="34"/>
      <c r="H31" s="34"/>
      <c r="I31" s="34"/>
      <c r="J31" s="1"/>
      <c r="K31" s="1"/>
      <c r="L31" s="1"/>
      <c r="M31" s="1"/>
    </row>
    <row r="32" spans="1:13" ht="18" x14ac:dyDescent="0.4">
      <c r="A32" s="24"/>
      <c r="B32" s="24"/>
      <c r="C32" s="24"/>
      <c r="D32" s="24"/>
      <c r="E32" s="24"/>
      <c r="F32" s="24"/>
      <c r="G32" s="24"/>
      <c r="H32" s="24"/>
      <c r="I32" s="24"/>
      <c r="J32" s="1"/>
      <c r="K32" s="1"/>
      <c r="L32" s="1"/>
      <c r="M32" s="1"/>
    </row>
    <row r="33" spans="1:13" ht="18" x14ac:dyDescent="0.4">
      <c r="A33" s="24"/>
      <c r="B33" s="24"/>
      <c r="C33" s="24"/>
      <c r="D33" s="24"/>
      <c r="E33" s="24"/>
      <c r="F33" s="24"/>
      <c r="G33" s="24"/>
      <c r="H33" s="24"/>
      <c r="I33" s="24"/>
      <c r="J33" s="1"/>
      <c r="K33" s="1"/>
      <c r="L33" s="1"/>
      <c r="M33" s="1"/>
    </row>
    <row r="34" spans="1:13" ht="18" x14ac:dyDescent="0.4">
      <c r="A34" s="24"/>
      <c r="B34" s="24"/>
      <c r="C34" s="24"/>
      <c r="D34" s="24"/>
      <c r="E34" s="24"/>
      <c r="F34" s="24"/>
      <c r="G34" s="24"/>
      <c r="H34" s="24"/>
      <c r="I34" s="24"/>
      <c r="J34" s="1"/>
      <c r="K34" s="1"/>
      <c r="L34" s="1"/>
      <c r="M34" s="1"/>
    </row>
    <row r="35" spans="1:13" ht="18" x14ac:dyDescent="0.4">
      <c r="A35" s="24"/>
      <c r="B35" s="24"/>
      <c r="C35" s="24"/>
      <c r="D35" s="24"/>
      <c r="E35" s="24"/>
      <c r="F35" s="24"/>
      <c r="G35" s="24"/>
      <c r="H35" s="24"/>
      <c r="I35" s="24"/>
      <c r="J35" s="1"/>
      <c r="K35" s="1"/>
      <c r="L35" s="1"/>
      <c r="M35" s="1"/>
    </row>
    <row r="36" spans="1:13" ht="18" x14ac:dyDescent="0.4">
      <c r="A36" s="24"/>
      <c r="B36" s="24"/>
      <c r="C36" s="24"/>
      <c r="D36" s="24"/>
      <c r="E36" s="24"/>
      <c r="F36" s="24"/>
      <c r="G36" s="24"/>
      <c r="H36" s="24"/>
      <c r="I36" s="24"/>
      <c r="J36" s="1"/>
      <c r="K36" s="1"/>
      <c r="L36" s="1"/>
      <c r="M36" s="1"/>
    </row>
    <row r="37" spans="1:13" ht="18" x14ac:dyDescent="0.4">
      <c r="A37" s="24"/>
      <c r="B37" s="24"/>
      <c r="C37" s="24"/>
      <c r="D37" s="24"/>
      <c r="E37" s="24"/>
      <c r="F37" s="24"/>
      <c r="G37" s="24"/>
      <c r="H37" s="24"/>
      <c r="I37" s="24"/>
      <c r="J37" s="1"/>
      <c r="K37" s="1"/>
      <c r="L37" s="1"/>
      <c r="M37" s="1"/>
    </row>
    <row r="38" spans="1:13" ht="18" x14ac:dyDescent="0.4">
      <c r="A38" s="24"/>
      <c r="B38" s="24"/>
      <c r="C38" s="24"/>
      <c r="D38" s="24"/>
      <c r="E38" s="24"/>
      <c r="F38" s="24"/>
      <c r="G38" s="24"/>
      <c r="H38" s="24"/>
      <c r="I38" s="24"/>
      <c r="J38" s="1"/>
      <c r="K38" s="1"/>
      <c r="L38" s="1"/>
      <c r="M38" s="1"/>
    </row>
    <row r="39" spans="1:13" ht="18" x14ac:dyDescent="0.4">
      <c r="A39" s="24"/>
      <c r="B39" s="24"/>
      <c r="C39" s="24"/>
      <c r="D39" s="24"/>
      <c r="E39" s="24"/>
      <c r="F39" s="24"/>
      <c r="G39" s="24"/>
      <c r="H39" s="24"/>
      <c r="I39" s="24"/>
      <c r="J39" s="1"/>
      <c r="K39" s="1"/>
      <c r="L39" s="1"/>
      <c r="M39" s="1"/>
    </row>
    <row r="40" spans="1:13" ht="18" x14ac:dyDescent="0.4">
      <c r="A40" s="24"/>
      <c r="B40" s="24"/>
      <c r="C40" s="24"/>
      <c r="D40" s="24"/>
      <c r="E40" s="24"/>
      <c r="F40" s="24"/>
      <c r="G40" s="24"/>
      <c r="H40" s="24"/>
      <c r="I40" s="24"/>
      <c r="J40" s="1"/>
      <c r="K40" s="1"/>
      <c r="L40" s="1"/>
      <c r="M40" s="1"/>
    </row>
    <row r="41" spans="1:13" ht="18" x14ac:dyDescent="0.4">
      <c r="A41" s="24"/>
      <c r="B41" s="24"/>
      <c r="C41" s="24"/>
      <c r="D41" s="24"/>
      <c r="E41" s="24"/>
      <c r="F41" s="24"/>
      <c r="G41" s="24"/>
      <c r="H41" s="24"/>
      <c r="I41" s="24"/>
      <c r="J41" s="1"/>
      <c r="K41" s="1"/>
      <c r="L41" s="1"/>
      <c r="M41" s="1"/>
    </row>
    <row r="42" spans="1:13" ht="18" x14ac:dyDescent="0.4">
      <c r="A42" s="24"/>
      <c r="B42" s="24"/>
      <c r="C42" s="24"/>
      <c r="D42" s="24"/>
      <c r="E42" s="24"/>
      <c r="F42" s="24"/>
      <c r="G42" s="24"/>
      <c r="H42" s="24"/>
      <c r="I42" s="24"/>
      <c r="J42" s="1"/>
      <c r="K42" s="1"/>
      <c r="L42" s="1"/>
      <c r="M42" s="1"/>
    </row>
    <row r="43" spans="1:13" ht="18" x14ac:dyDescent="0.4">
      <c r="A43" s="24"/>
      <c r="B43" s="24"/>
      <c r="C43" s="24"/>
      <c r="D43" s="24"/>
      <c r="E43" s="24"/>
      <c r="F43" s="24"/>
      <c r="G43" s="24"/>
      <c r="H43" s="24"/>
      <c r="I43" s="24"/>
      <c r="J43" s="1"/>
      <c r="K43" s="1"/>
      <c r="L43" s="1"/>
      <c r="M43" s="1"/>
    </row>
    <row r="44" spans="1:13" ht="18" x14ac:dyDescent="0.4">
      <c r="A44" s="24"/>
      <c r="B44" s="24"/>
      <c r="C44" s="24"/>
      <c r="D44" s="24"/>
      <c r="E44" s="24"/>
      <c r="F44" s="24"/>
      <c r="G44" s="24"/>
      <c r="H44" s="24"/>
      <c r="I44" s="24"/>
      <c r="J44" s="1"/>
      <c r="K44" s="1"/>
      <c r="L44" s="1"/>
      <c r="M44" s="1"/>
    </row>
    <row r="45" spans="1:13" ht="18" x14ac:dyDescent="0.4">
      <c r="A45" s="24"/>
      <c r="B45" s="24"/>
      <c r="C45" s="24"/>
      <c r="D45" s="24"/>
      <c r="E45" s="24"/>
      <c r="F45" s="24"/>
      <c r="G45" s="24"/>
      <c r="H45" s="24"/>
      <c r="I45" s="24"/>
      <c r="J45" s="1"/>
      <c r="K45" s="1"/>
      <c r="L45" s="1"/>
      <c r="M45" s="1"/>
    </row>
    <row r="46" spans="1:13" ht="18" x14ac:dyDescent="0.4">
      <c r="A46" s="24"/>
      <c r="B46" s="24"/>
      <c r="C46" s="24"/>
      <c r="D46" s="24"/>
      <c r="E46" s="24"/>
      <c r="F46" s="24"/>
      <c r="G46" s="24"/>
      <c r="H46" s="24"/>
      <c r="I46" s="24"/>
      <c r="J46" s="1"/>
      <c r="K46" s="1"/>
      <c r="L46" s="1"/>
      <c r="M46" s="1"/>
    </row>
    <row r="47" spans="1:13" ht="18" x14ac:dyDescent="0.4">
      <c r="A47" s="24"/>
      <c r="B47" s="24"/>
      <c r="C47" s="24"/>
      <c r="D47" s="24"/>
      <c r="E47" s="24"/>
      <c r="F47" s="24"/>
      <c r="G47" s="24"/>
      <c r="H47" s="24"/>
      <c r="I47" s="24"/>
      <c r="J47" s="1"/>
      <c r="K47" s="1"/>
      <c r="L47" s="1"/>
      <c r="M47" s="1"/>
    </row>
    <row r="48" spans="1:13" ht="18" x14ac:dyDescent="0.4">
      <c r="A48" s="24"/>
      <c r="B48" s="24"/>
      <c r="C48" s="24"/>
      <c r="D48" s="24"/>
      <c r="E48" s="24"/>
      <c r="F48" s="24"/>
      <c r="G48" s="24"/>
      <c r="H48" s="24"/>
      <c r="I48" s="24"/>
      <c r="J48" s="1"/>
      <c r="K48" s="1"/>
      <c r="L48" s="1"/>
      <c r="M48" s="1"/>
    </row>
    <row r="49" spans="1:13" ht="18" x14ac:dyDescent="0.4">
      <c r="A49" s="24"/>
      <c r="B49" s="24"/>
      <c r="C49" s="24"/>
      <c r="D49" s="24"/>
      <c r="E49" s="24"/>
      <c r="F49" s="24"/>
      <c r="G49" s="24"/>
      <c r="H49" s="24"/>
      <c r="I49" s="24"/>
      <c r="J49" s="1"/>
      <c r="K49" s="1"/>
      <c r="L49" s="1"/>
      <c r="M49" s="1"/>
    </row>
    <row r="50" spans="1:13" ht="18" x14ac:dyDescent="0.4">
      <c r="A50" s="25"/>
      <c r="B50" s="24"/>
      <c r="C50" s="24"/>
      <c r="D50" s="24"/>
      <c r="E50" s="24"/>
      <c r="F50" s="24"/>
      <c r="G50" s="24"/>
      <c r="I50" s="44" t="s">
        <v>817</v>
      </c>
      <c r="J50" s="1"/>
      <c r="K50" s="1"/>
      <c r="L50" s="1"/>
      <c r="M50" s="1"/>
    </row>
    <row r="51" spans="1:13" ht="18" x14ac:dyDescent="0.4">
      <c r="A51" s="24"/>
      <c r="B51" s="24"/>
      <c r="C51" s="24"/>
      <c r="D51" s="24"/>
      <c r="E51" s="24"/>
      <c r="F51" s="24"/>
      <c r="G51" s="24"/>
      <c r="I51" s="44" t="s">
        <v>820</v>
      </c>
      <c r="J51" s="1"/>
      <c r="K51" s="1"/>
      <c r="L51" s="1"/>
      <c r="M51" s="1"/>
    </row>
    <row r="52" spans="1:13" ht="18" x14ac:dyDescent="0.4">
      <c r="A52" s="24"/>
      <c r="B52" s="24"/>
      <c r="C52" s="24"/>
      <c r="D52" s="24"/>
      <c r="E52" s="24"/>
      <c r="F52" s="24"/>
      <c r="G52" s="24"/>
      <c r="H52" s="24"/>
      <c r="I52" s="24"/>
      <c r="J52" s="1"/>
      <c r="K52" s="1"/>
      <c r="L52" s="1"/>
      <c r="M52" s="1"/>
    </row>
    <row r="53" spans="1:13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.5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7" spans="1:13" x14ac:dyDescent="0.3">
      <c r="F57" s="10"/>
      <c r="G57" s="7"/>
      <c r="H57" s="7"/>
      <c r="I57" s="11"/>
      <c r="J57" s="7"/>
      <c r="K57" s="7"/>
    </row>
    <row r="58" spans="1:13" x14ac:dyDescent="0.3">
      <c r="F58" s="8"/>
      <c r="G58" s="9"/>
      <c r="H58" s="3"/>
      <c r="I58" s="3"/>
      <c r="J58" s="5"/>
      <c r="K58" s="5"/>
    </row>
    <row r="59" spans="1:13" x14ac:dyDescent="0.3">
      <c r="F59" s="8"/>
      <c r="G59" s="9"/>
      <c r="H59" s="3"/>
      <c r="I59" s="3"/>
      <c r="J59" s="5"/>
      <c r="K59" s="5"/>
    </row>
    <row r="60" spans="1:13" x14ac:dyDescent="0.3">
      <c r="F60" s="8"/>
      <c r="G60" s="9"/>
      <c r="H60" s="3"/>
      <c r="I60" s="3"/>
      <c r="J60" s="5"/>
      <c r="K60" s="5"/>
    </row>
    <row r="61" spans="1:13" x14ac:dyDescent="0.3">
      <c r="F61" s="8"/>
      <c r="G61" s="9"/>
      <c r="H61" s="3"/>
      <c r="I61" s="3"/>
      <c r="J61" s="5"/>
      <c r="K61" s="5"/>
    </row>
    <row r="62" spans="1:13" x14ac:dyDescent="0.3">
      <c r="F62" s="8"/>
      <c r="G62" s="9"/>
      <c r="H62" s="3"/>
      <c r="I62" s="3"/>
      <c r="J62" s="5"/>
      <c r="K62" s="5"/>
    </row>
    <row r="63" spans="1:13" x14ac:dyDescent="0.3">
      <c r="F63" s="8"/>
      <c r="G63" s="9"/>
      <c r="H63" s="3"/>
      <c r="I63" s="3"/>
      <c r="J63" s="5"/>
      <c r="K63" s="5"/>
    </row>
    <row r="64" spans="1:13" x14ac:dyDescent="0.3">
      <c r="F64" s="8"/>
      <c r="G64" s="9"/>
      <c r="H64" s="3"/>
      <c r="I64" s="3"/>
      <c r="J64" s="5"/>
      <c r="K64" s="5"/>
    </row>
    <row r="65" spans="6:11" x14ac:dyDescent="0.3">
      <c r="F65" s="8"/>
      <c r="G65" s="9"/>
      <c r="H65" s="3"/>
      <c r="I65" s="3"/>
      <c r="J65" s="5"/>
      <c r="K65" s="5"/>
    </row>
    <row r="66" spans="6:11" x14ac:dyDescent="0.3">
      <c r="F66" s="8"/>
      <c r="G66" s="9"/>
      <c r="H66" s="3"/>
      <c r="I66" s="3"/>
      <c r="J66" s="5"/>
      <c r="K66" s="5"/>
    </row>
    <row r="67" spans="6:11" x14ac:dyDescent="0.3">
      <c r="F67" s="8"/>
      <c r="G67" s="9"/>
      <c r="H67" s="3"/>
      <c r="I67" s="3"/>
      <c r="J67" s="5"/>
      <c r="K67" s="5"/>
    </row>
    <row r="68" spans="6:11" x14ac:dyDescent="0.3">
      <c r="F68" s="8"/>
      <c r="G68" s="9"/>
      <c r="H68" s="3"/>
      <c r="J68" s="5"/>
      <c r="K68" s="5"/>
    </row>
  </sheetData>
  <pageMargins left="0.70866141732283472" right="0.43307086614173229" top="0.74803149606299213" bottom="0.74803149606299213" header="0.31496062992125984" footer="0.31496062992125984"/>
  <pageSetup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tabSelected="1" view="pageBreakPreview" topLeftCell="A4" zoomScaleNormal="100" zoomScaleSheetLayoutView="100" workbookViewId="0">
      <selection activeCell="A12" sqref="A12"/>
    </sheetView>
  </sheetViews>
  <sheetFormatPr defaultRowHeight="14.5" x14ac:dyDescent="0.35"/>
  <cols>
    <col min="1" max="1" width="41.81640625" customWidth="1"/>
    <col min="2" max="2" width="23.1796875" customWidth="1"/>
    <col min="3" max="3" width="24" customWidth="1"/>
    <col min="4" max="4" width="24.26953125" customWidth="1"/>
    <col min="5" max="5" width="23" customWidth="1"/>
    <col min="6" max="6" width="23.54296875" customWidth="1"/>
    <col min="7" max="7" width="25.81640625" customWidth="1"/>
    <col min="8" max="8" width="3.7265625" customWidth="1"/>
    <col min="9" max="9" width="13.7265625" customWidth="1"/>
    <col min="10" max="10" width="11" customWidth="1"/>
    <col min="11" max="11" width="21" customWidth="1"/>
    <col min="18" max="18" width="14.1796875" customWidth="1"/>
  </cols>
  <sheetData>
    <row r="1" spans="1:23" ht="20" x14ac:dyDescent="0.4">
      <c r="A1" s="1"/>
      <c r="B1" s="24"/>
      <c r="D1" s="91" t="s">
        <v>0</v>
      </c>
      <c r="E1" s="1"/>
      <c r="F1" s="1"/>
      <c r="G1" s="1"/>
      <c r="H1" s="1"/>
      <c r="I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" x14ac:dyDescent="0.4">
      <c r="A3" s="122" t="s">
        <v>2</v>
      </c>
      <c r="B3" s="24"/>
      <c r="C3" s="24"/>
      <c r="D3" s="24"/>
      <c r="E3" s="24"/>
      <c r="F3" s="24"/>
      <c r="G3" s="2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x14ac:dyDescent="0.4">
      <c r="A4" s="25"/>
      <c r="B4" s="24"/>
      <c r="C4" s="24"/>
      <c r="D4" s="24"/>
      <c r="E4" s="24"/>
      <c r="F4" s="24"/>
      <c r="G4" s="2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5" x14ac:dyDescent="0.45">
      <c r="A5" s="36" t="s">
        <v>839</v>
      </c>
      <c r="B5" s="34"/>
      <c r="C5" s="34"/>
      <c r="D5" s="34"/>
      <c r="E5" s="34"/>
      <c r="F5" s="34"/>
      <c r="G5" s="3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5" x14ac:dyDescent="0.45">
      <c r="A6" s="69" t="s">
        <v>918</v>
      </c>
      <c r="B6" s="69"/>
      <c r="C6" s="69"/>
      <c r="D6" s="69"/>
      <c r="E6" s="69"/>
      <c r="F6" s="69"/>
      <c r="G6" s="69"/>
      <c r="H6" s="1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5" x14ac:dyDescent="0.45">
      <c r="A7" s="69" t="s">
        <v>889</v>
      </c>
      <c r="B7" s="69"/>
      <c r="C7" s="104"/>
      <c r="D7" s="69"/>
      <c r="E7" s="69"/>
      <c r="F7" s="69"/>
      <c r="G7" s="69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25" customHeight="1" x14ac:dyDescent="0.45">
      <c r="A8" s="69"/>
      <c r="B8" s="69"/>
      <c r="C8" s="104"/>
      <c r="D8" s="69"/>
      <c r="E8" s="69"/>
      <c r="F8" s="69"/>
      <c r="G8" s="69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5" x14ac:dyDescent="0.45">
      <c r="A9" s="121" t="s">
        <v>923</v>
      </c>
      <c r="B9" s="69"/>
      <c r="C9" s="105"/>
      <c r="D9" s="69"/>
      <c r="E9" s="69"/>
      <c r="F9" s="69"/>
      <c r="G9" s="69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5" x14ac:dyDescent="0.45">
      <c r="A10" s="69"/>
      <c r="B10" s="106"/>
      <c r="C10" s="107"/>
      <c r="D10" s="69"/>
      <c r="E10" s="69"/>
      <c r="F10" s="69"/>
      <c r="G10" s="69"/>
      <c r="H10" s="1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5" x14ac:dyDescent="0.45">
      <c r="A11" s="108" t="s">
        <v>70</v>
      </c>
      <c r="B11" s="52">
        <v>2020</v>
      </c>
      <c r="C11" s="52">
        <v>2021</v>
      </c>
      <c r="D11" s="108">
        <v>2022</v>
      </c>
      <c r="E11" s="108">
        <v>2023</v>
      </c>
      <c r="F11" s="108">
        <v>2024</v>
      </c>
      <c r="G11" s="50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5" x14ac:dyDescent="0.45">
      <c r="A12" s="109"/>
      <c r="B12" s="66" t="s">
        <v>71</v>
      </c>
      <c r="C12" s="66" t="s">
        <v>71</v>
      </c>
      <c r="D12" s="66" t="s">
        <v>71</v>
      </c>
      <c r="E12" s="66" t="s">
        <v>71</v>
      </c>
      <c r="F12" s="66" t="s">
        <v>71</v>
      </c>
      <c r="G12" s="50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5" x14ac:dyDescent="0.45">
      <c r="A13" s="109" t="s">
        <v>72</v>
      </c>
      <c r="B13" s="110">
        <v>500000</v>
      </c>
      <c r="C13" s="110">
        <v>550000</v>
      </c>
      <c r="D13" s="110">
        <v>400000</v>
      </c>
      <c r="E13" s="110">
        <v>585000</v>
      </c>
      <c r="F13" s="110">
        <v>612000</v>
      </c>
      <c r="G13" s="50"/>
      <c r="H13" s="1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5" x14ac:dyDescent="0.45">
      <c r="A14" s="109" t="s">
        <v>73</v>
      </c>
      <c r="B14" s="110">
        <v>300000</v>
      </c>
      <c r="C14" s="110">
        <v>600000</v>
      </c>
      <c r="D14" s="110">
        <v>360000</v>
      </c>
      <c r="E14" s="110">
        <v>200000</v>
      </c>
      <c r="F14" s="110">
        <v>420000</v>
      </c>
      <c r="G14" s="50"/>
      <c r="H14" s="1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5" x14ac:dyDescent="0.45">
      <c r="A15" s="109" t="s">
        <v>846</v>
      </c>
      <c r="B15" s="51" t="s">
        <v>840</v>
      </c>
      <c r="C15" s="51" t="s">
        <v>840</v>
      </c>
      <c r="D15" s="51" t="s">
        <v>840</v>
      </c>
      <c r="E15" s="51" t="s">
        <v>840</v>
      </c>
      <c r="F15" s="51" t="s">
        <v>840</v>
      </c>
      <c r="G15" s="50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5" x14ac:dyDescent="0.45">
      <c r="A16" s="109" t="s">
        <v>845</v>
      </c>
      <c r="B16" s="110">
        <v>100000</v>
      </c>
      <c r="C16" s="110">
        <v>220000</v>
      </c>
      <c r="D16" s="110">
        <v>120000</v>
      </c>
      <c r="E16" s="110">
        <v>240000</v>
      </c>
      <c r="F16" s="110">
        <v>330000</v>
      </c>
      <c r="G16" s="50"/>
      <c r="H16" s="1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5" x14ac:dyDescent="0.45">
      <c r="A17" s="109" t="s">
        <v>74</v>
      </c>
      <c r="B17" s="51" t="s">
        <v>840</v>
      </c>
      <c r="C17" s="51" t="s">
        <v>840</v>
      </c>
      <c r="D17" s="51" t="s">
        <v>840</v>
      </c>
      <c r="E17" s="51" t="s">
        <v>840</v>
      </c>
      <c r="F17" s="51" t="s">
        <v>840</v>
      </c>
      <c r="G17" s="50"/>
      <c r="H17" s="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5" x14ac:dyDescent="0.45">
      <c r="A18" s="34"/>
      <c r="B18" s="111"/>
      <c r="C18" s="50"/>
      <c r="D18" s="50"/>
      <c r="E18" s="50"/>
      <c r="F18" s="50"/>
      <c r="G18" s="50"/>
      <c r="H18" s="1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5" x14ac:dyDescent="0.45">
      <c r="A19" s="108" t="s">
        <v>841</v>
      </c>
      <c r="B19" s="112"/>
      <c r="C19" s="50"/>
      <c r="D19" s="50"/>
      <c r="E19" s="50"/>
      <c r="F19" s="50"/>
      <c r="G19" s="50"/>
      <c r="H19" s="1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5" x14ac:dyDescent="0.45">
      <c r="A20" s="108" t="s">
        <v>70</v>
      </c>
      <c r="B20" s="66">
        <v>2020</v>
      </c>
      <c r="C20" s="66">
        <v>2021</v>
      </c>
      <c r="D20" s="178">
        <v>2022</v>
      </c>
      <c r="E20" s="178">
        <v>2023</v>
      </c>
      <c r="F20" s="178">
        <v>2024</v>
      </c>
      <c r="G20" s="50"/>
      <c r="H20" s="1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5" x14ac:dyDescent="0.45">
      <c r="A21" s="108"/>
      <c r="B21" s="66" t="s">
        <v>71</v>
      </c>
      <c r="C21" s="66" t="s">
        <v>71</v>
      </c>
      <c r="D21" s="66" t="s">
        <v>71</v>
      </c>
      <c r="E21" s="66" t="s">
        <v>71</v>
      </c>
      <c r="F21" s="66" t="s">
        <v>71</v>
      </c>
      <c r="G21" s="50"/>
      <c r="J21" s="1"/>
      <c r="K21" s="1"/>
      <c r="L21" s="1"/>
      <c r="M21" s="1"/>
      <c r="N21" s="1"/>
      <c r="O21" s="1"/>
      <c r="P21" s="1"/>
      <c r="Q21" s="16"/>
      <c r="R21" s="1"/>
      <c r="S21" s="1"/>
      <c r="T21" s="1"/>
      <c r="U21" s="1"/>
      <c r="V21" s="1"/>
      <c r="W21" s="1"/>
    </row>
    <row r="22" spans="1:23" ht="20.5" x14ac:dyDescent="0.45">
      <c r="A22" s="109" t="s">
        <v>844</v>
      </c>
      <c r="B22" s="173">
        <v>150000</v>
      </c>
      <c r="C22" s="173">
        <v>170000</v>
      </c>
      <c r="D22" s="173">
        <v>190000</v>
      </c>
      <c r="E22" s="173">
        <v>290000</v>
      </c>
      <c r="F22" s="173">
        <v>270000</v>
      </c>
      <c r="G22" s="50"/>
      <c r="I22" s="1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5" x14ac:dyDescent="0.45">
      <c r="A23" s="109" t="s">
        <v>21</v>
      </c>
      <c r="B23" s="174">
        <v>250000</v>
      </c>
      <c r="C23" s="175">
        <v>280000</v>
      </c>
      <c r="D23" s="174">
        <v>270000</v>
      </c>
      <c r="E23" s="174">
        <v>250000</v>
      </c>
      <c r="F23" s="174">
        <v>260000</v>
      </c>
      <c r="G23" s="50"/>
      <c r="I23" s="1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5" x14ac:dyDescent="0.45">
      <c r="A24" s="109" t="s">
        <v>27</v>
      </c>
      <c r="B24" s="176">
        <v>400000</v>
      </c>
      <c r="C24" s="176">
        <v>450000</v>
      </c>
      <c r="D24" s="176">
        <v>460000</v>
      </c>
      <c r="E24" s="176">
        <v>540000</v>
      </c>
      <c r="F24" s="176">
        <v>530000</v>
      </c>
      <c r="G24" s="50"/>
      <c r="I24" s="1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5" x14ac:dyDescent="0.45">
      <c r="A25" s="109" t="s">
        <v>842</v>
      </c>
      <c r="B25" s="173">
        <v>100000</v>
      </c>
      <c r="C25" s="173">
        <v>110000</v>
      </c>
      <c r="D25" s="177">
        <v>100000</v>
      </c>
      <c r="E25" s="173">
        <v>120000</v>
      </c>
      <c r="F25" s="173">
        <v>96000</v>
      </c>
      <c r="G25" s="50"/>
      <c r="I25" s="1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5" x14ac:dyDescent="0.45">
      <c r="A26" s="109" t="s">
        <v>843</v>
      </c>
      <c r="B26" s="174">
        <v>150000</v>
      </c>
      <c r="C26" s="174">
        <v>160000</v>
      </c>
      <c r="D26" s="174">
        <v>170000</v>
      </c>
      <c r="E26" s="174">
        <v>200000</v>
      </c>
      <c r="F26" s="174">
        <v>200000</v>
      </c>
      <c r="G26" s="50"/>
      <c r="I26" s="1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5" x14ac:dyDescent="0.45">
      <c r="A27" s="109" t="s">
        <v>39</v>
      </c>
      <c r="B27" s="177">
        <v>250000</v>
      </c>
      <c r="C27" s="177">
        <v>270000</v>
      </c>
      <c r="D27" s="177">
        <v>270000</v>
      </c>
      <c r="E27" s="177">
        <v>320000</v>
      </c>
      <c r="F27" s="177">
        <v>296000</v>
      </c>
      <c r="G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5" x14ac:dyDescent="0.45">
      <c r="A28" s="109" t="s">
        <v>75</v>
      </c>
      <c r="B28" s="51" t="s">
        <v>840</v>
      </c>
      <c r="C28" s="51" t="s">
        <v>840</v>
      </c>
      <c r="D28" s="51" t="s">
        <v>840</v>
      </c>
      <c r="E28" s="51" t="s">
        <v>840</v>
      </c>
      <c r="F28" s="51" t="s">
        <v>840</v>
      </c>
      <c r="G28" s="50"/>
    </row>
    <row r="29" spans="1:23" ht="20.5" x14ac:dyDescent="0.45">
      <c r="A29" s="109"/>
      <c r="B29" s="50"/>
      <c r="C29" s="50"/>
      <c r="D29" s="50"/>
      <c r="E29" s="50"/>
      <c r="F29" s="50"/>
      <c r="G29" s="50"/>
    </row>
    <row r="30" spans="1:23" ht="20.5" x14ac:dyDescent="0.45">
      <c r="A30" s="108" t="s">
        <v>76</v>
      </c>
      <c r="B30" s="50"/>
      <c r="C30" s="50"/>
      <c r="D30" s="50"/>
      <c r="E30" s="50"/>
      <c r="F30" s="50"/>
      <c r="G30" s="50"/>
    </row>
    <row r="31" spans="1:23" ht="20.149999999999999" customHeight="1" x14ac:dyDescent="0.4">
      <c r="A31" s="108" t="s">
        <v>77</v>
      </c>
      <c r="B31" s="108" t="s">
        <v>78</v>
      </c>
      <c r="C31" s="115" t="s">
        <v>79</v>
      </c>
      <c r="D31" s="115" t="s">
        <v>80</v>
      </c>
      <c r="E31" s="108" t="s">
        <v>81</v>
      </c>
      <c r="F31" s="115" t="s">
        <v>890</v>
      </c>
      <c r="G31" s="116" t="s">
        <v>82</v>
      </c>
    </row>
    <row r="32" spans="1:23" ht="20.149999999999999" customHeight="1" x14ac:dyDescent="0.4">
      <c r="A32" s="108"/>
      <c r="B32" s="108"/>
      <c r="C32" s="115"/>
      <c r="D32" s="115"/>
      <c r="E32" s="108"/>
      <c r="F32" s="115" t="s">
        <v>891</v>
      </c>
      <c r="G32" s="116" t="s">
        <v>891</v>
      </c>
    </row>
    <row r="33" spans="1:7" ht="20.5" x14ac:dyDescent="0.45">
      <c r="A33" s="109" t="s">
        <v>83</v>
      </c>
      <c r="B33" s="117">
        <v>45292</v>
      </c>
      <c r="C33" s="118" t="s">
        <v>84</v>
      </c>
      <c r="D33" s="118" t="s">
        <v>85</v>
      </c>
      <c r="E33" s="111">
        <v>500</v>
      </c>
      <c r="F33" s="118">
        <v>500</v>
      </c>
      <c r="G33" s="113">
        <f>E33*F33</f>
        <v>250000</v>
      </c>
    </row>
    <row r="34" spans="1:7" ht="20.5" x14ac:dyDescent="0.45">
      <c r="A34" s="109" t="s">
        <v>86</v>
      </c>
      <c r="B34" s="117">
        <v>45542</v>
      </c>
      <c r="C34" s="118" t="s">
        <v>87</v>
      </c>
      <c r="D34" s="118" t="s">
        <v>88</v>
      </c>
      <c r="E34" s="173">
        <v>1200</v>
      </c>
      <c r="F34" s="118">
        <v>200</v>
      </c>
      <c r="G34" s="113">
        <f>E34*F34</f>
        <v>240000</v>
      </c>
    </row>
    <row r="35" spans="1:7" ht="20.5" x14ac:dyDescent="0.45">
      <c r="A35" s="109" t="s">
        <v>89</v>
      </c>
      <c r="B35" s="117">
        <v>45366</v>
      </c>
      <c r="C35" s="118" t="s">
        <v>90</v>
      </c>
      <c r="D35" s="118" t="s">
        <v>91</v>
      </c>
      <c r="E35" s="111">
        <v>350</v>
      </c>
      <c r="F35" s="118">
        <v>430</v>
      </c>
      <c r="G35" s="113">
        <f>E35*F35</f>
        <v>150500</v>
      </c>
    </row>
    <row r="36" spans="1:7" ht="20.5" x14ac:dyDescent="0.45">
      <c r="A36" s="109" t="s">
        <v>92</v>
      </c>
      <c r="B36" s="119">
        <v>45331</v>
      </c>
      <c r="C36" s="118" t="s">
        <v>93</v>
      </c>
      <c r="D36" s="118" t="s">
        <v>94</v>
      </c>
      <c r="E36" s="111">
        <v>250</v>
      </c>
      <c r="F36" s="118">
        <v>500</v>
      </c>
      <c r="G36" s="113">
        <f>E36*F36</f>
        <v>125000</v>
      </c>
    </row>
    <row r="37" spans="1:7" ht="20.5" x14ac:dyDescent="0.45">
      <c r="A37" s="109" t="s">
        <v>95</v>
      </c>
      <c r="B37" s="119">
        <v>45341</v>
      </c>
      <c r="C37" s="118" t="s">
        <v>96</v>
      </c>
      <c r="D37" s="118" t="s">
        <v>97</v>
      </c>
      <c r="E37" s="111">
        <v>300</v>
      </c>
      <c r="F37" s="118">
        <v>700</v>
      </c>
      <c r="G37" s="113">
        <f>E37*F37</f>
        <v>210000</v>
      </c>
    </row>
    <row r="38" spans="1:7" ht="21" x14ac:dyDescent="0.5">
      <c r="A38" s="109"/>
      <c r="B38" s="50"/>
      <c r="C38" s="50"/>
      <c r="D38" s="50"/>
      <c r="E38" s="50"/>
      <c r="F38" s="33"/>
      <c r="G38" s="120"/>
    </row>
    <row r="39" spans="1:7" ht="21" x14ac:dyDescent="0.5">
      <c r="A39" s="108" t="s">
        <v>98</v>
      </c>
      <c r="B39" s="50"/>
      <c r="C39" s="50"/>
      <c r="D39" s="50"/>
      <c r="E39" s="50"/>
      <c r="F39" s="33"/>
      <c r="G39" s="120"/>
    </row>
    <row r="40" spans="1:7" ht="20.149999999999999" customHeight="1" x14ac:dyDescent="0.45">
      <c r="A40" s="108" t="s">
        <v>99</v>
      </c>
      <c r="B40" s="115" t="s">
        <v>100</v>
      </c>
      <c r="C40" s="108" t="s">
        <v>101</v>
      </c>
      <c r="D40" s="115" t="s">
        <v>79</v>
      </c>
      <c r="E40" s="116" t="s">
        <v>102</v>
      </c>
      <c r="F40" s="34"/>
      <c r="G40" s="120"/>
    </row>
    <row r="41" spans="1:7" ht="20.149999999999999" customHeight="1" x14ac:dyDescent="0.45">
      <c r="A41" s="108"/>
      <c r="B41" s="115"/>
      <c r="C41" s="108"/>
      <c r="D41" s="115"/>
      <c r="E41" s="179" t="s">
        <v>891</v>
      </c>
      <c r="F41" s="34"/>
      <c r="G41" s="120"/>
    </row>
    <row r="42" spans="1:7" ht="20.5" x14ac:dyDescent="0.45">
      <c r="A42" s="109" t="s">
        <v>103</v>
      </c>
      <c r="B42" s="118" t="s">
        <v>83</v>
      </c>
      <c r="C42" s="117">
        <v>45483</v>
      </c>
      <c r="D42" s="118" t="s">
        <v>84</v>
      </c>
      <c r="E42" s="114">
        <v>270000</v>
      </c>
      <c r="F42" s="34"/>
      <c r="G42" s="120"/>
    </row>
    <row r="43" spans="1:7" ht="20.5" x14ac:dyDescent="0.45">
      <c r="A43" s="109" t="s">
        <v>104</v>
      </c>
      <c r="B43" s="118" t="s">
        <v>86</v>
      </c>
      <c r="C43" s="117">
        <v>45627</v>
      </c>
      <c r="D43" s="118" t="s">
        <v>87</v>
      </c>
      <c r="E43" s="114">
        <v>240000</v>
      </c>
      <c r="F43" s="34"/>
      <c r="G43" s="66"/>
    </row>
    <row r="44" spans="1:7" ht="20.5" x14ac:dyDescent="0.45">
      <c r="A44" s="109" t="s">
        <v>105</v>
      </c>
      <c r="B44" s="118" t="s">
        <v>89</v>
      </c>
      <c r="C44" s="117">
        <v>45551</v>
      </c>
      <c r="D44" s="118" t="s">
        <v>90</v>
      </c>
      <c r="E44" s="114">
        <v>150000</v>
      </c>
      <c r="F44" s="34"/>
      <c r="G44" s="34"/>
    </row>
    <row r="45" spans="1:7" ht="20.5" x14ac:dyDescent="0.45">
      <c r="A45" s="109" t="s">
        <v>106</v>
      </c>
      <c r="B45" s="118" t="s">
        <v>92</v>
      </c>
      <c r="C45" s="119">
        <v>45537</v>
      </c>
      <c r="D45" s="118" t="s">
        <v>93</v>
      </c>
      <c r="E45" s="114">
        <v>125000</v>
      </c>
      <c r="F45" s="34"/>
      <c r="G45" s="34"/>
    </row>
    <row r="46" spans="1:7" ht="20.5" x14ac:dyDescent="0.45">
      <c r="A46" s="109" t="s">
        <v>107</v>
      </c>
      <c r="B46" s="118" t="s">
        <v>108</v>
      </c>
      <c r="C46" s="119">
        <v>45359</v>
      </c>
      <c r="D46" s="118" t="s">
        <v>96</v>
      </c>
      <c r="E46" s="114">
        <v>310000</v>
      </c>
      <c r="F46" s="34"/>
      <c r="G46" s="34"/>
    </row>
    <row r="47" spans="1:7" ht="20.5" x14ac:dyDescent="0.45">
      <c r="A47" s="50"/>
      <c r="B47" s="50"/>
      <c r="C47" s="50"/>
      <c r="D47" s="50"/>
      <c r="E47" s="50"/>
      <c r="F47" s="34"/>
      <c r="G47" s="34"/>
    </row>
    <row r="48" spans="1:7" ht="21" x14ac:dyDescent="0.5">
      <c r="A48" s="108" t="s">
        <v>109</v>
      </c>
      <c r="B48" s="49"/>
      <c r="C48" s="49"/>
      <c r="D48" s="49"/>
      <c r="E48" s="49"/>
      <c r="F48" s="33"/>
      <c r="G48" s="33"/>
    </row>
    <row r="49" spans="1:9" ht="20.149999999999999" customHeight="1" x14ac:dyDescent="0.5">
      <c r="A49" s="108" t="s">
        <v>110</v>
      </c>
      <c r="B49" s="115" t="s">
        <v>99</v>
      </c>
      <c r="C49" s="108" t="s">
        <v>111</v>
      </c>
      <c r="D49" s="179" t="s">
        <v>112</v>
      </c>
      <c r="E49" s="49"/>
      <c r="F49" s="33"/>
      <c r="G49" s="33"/>
    </row>
    <row r="50" spans="1:9" ht="20.149999999999999" customHeight="1" x14ac:dyDescent="0.5">
      <c r="A50" s="108"/>
      <c r="B50" s="115"/>
      <c r="C50" s="108"/>
      <c r="D50" s="179" t="s">
        <v>891</v>
      </c>
      <c r="E50" s="49"/>
      <c r="F50" s="33"/>
      <c r="G50" s="33"/>
    </row>
    <row r="51" spans="1:9" ht="21" x14ac:dyDescent="0.5">
      <c r="A51" s="109" t="s">
        <v>113</v>
      </c>
      <c r="B51" s="118" t="s">
        <v>103</v>
      </c>
      <c r="C51" s="117">
        <v>45417</v>
      </c>
      <c r="D51" s="114">
        <v>250000</v>
      </c>
      <c r="E51" s="49"/>
      <c r="F51" s="33"/>
      <c r="G51" s="33"/>
    </row>
    <row r="52" spans="1:9" ht="21" x14ac:dyDescent="0.5">
      <c r="A52" s="109" t="s">
        <v>114</v>
      </c>
      <c r="B52" s="118" t="s">
        <v>104</v>
      </c>
      <c r="C52" s="117">
        <v>45092</v>
      </c>
      <c r="D52" s="114">
        <v>140000</v>
      </c>
      <c r="E52" s="49"/>
      <c r="F52" s="33"/>
      <c r="G52" s="33"/>
    </row>
    <row r="53" spans="1:9" ht="21" x14ac:dyDescent="0.5">
      <c r="A53" s="109" t="s">
        <v>115</v>
      </c>
      <c r="B53" s="118" t="s">
        <v>105</v>
      </c>
      <c r="C53" s="117">
        <v>45474</v>
      </c>
      <c r="D53" s="114">
        <v>150000</v>
      </c>
      <c r="E53" s="49"/>
      <c r="F53" s="33"/>
      <c r="G53" s="33"/>
      <c r="I53" s="23"/>
    </row>
    <row r="54" spans="1:9" ht="21" x14ac:dyDescent="0.5">
      <c r="A54" s="109" t="s">
        <v>116</v>
      </c>
      <c r="B54" s="118" t="s">
        <v>104</v>
      </c>
      <c r="C54" s="117">
        <v>45464</v>
      </c>
      <c r="D54" s="114">
        <v>120000</v>
      </c>
      <c r="E54" s="49"/>
      <c r="F54" s="33"/>
      <c r="G54" s="33"/>
      <c r="H54" s="23" t="s">
        <v>3</v>
      </c>
      <c r="I54" s="23"/>
    </row>
    <row r="55" spans="1:9" ht="21" x14ac:dyDescent="0.5">
      <c r="A55" s="109" t="s">
        <v>117</v>
      </c>
      <c r="B55" s="118" t="s">
        <v>107</v>
      </c>
      <c r="C55" s="117">
        <v>45430</v>
      </c>
      <c r="D55" s="114">
        <v>200000</v>
      </c>
      <c r="E55" s="49"/>
      <c r="F55" s="33"/>
      <c r="G55" s="33"/>
    </row>
    <row r="56" spans="1:9" ht="21" x14ac:dyDescent="0.5">
      <c r="A56" s="34"/>
      <c r="B56" s="34"/>
      <c r="C56" s="34"/>
      <c r="D56" s="34"/>
      <c r="E56" s="33"/>
      <c r="F56" s="33"/>
      <c r="G56" s="33"/>
    </row>
    <row r="57" spans="1:9" ht="20.5" x14ac:dyDescent="0.45">
      <c r="A57" s="36" t="s">
        <v>49</v>
      </c>
      <c r="B57" s="34"/>
      <c r="C57" s="34"/>
      <c r="D57" s="34"/>
      <c r="E57" s="34"/>
      <c r="F57" s="34"/>
      <c r="G57" s="34"/>
    </row>
    <row r="58" spans="1:9" ht="20.5" x14ac:dyDescent="0.45">
      <c r="A58" s="50" t="s">
        <v>919</v>
      </c>
      <c r="B58" s="50"/>
      <c r="C58" s="50"/>
      <c r="D58" s="50"/>
      <c r="E58" s="50"/>
      <c r="F58" s="50"/>
      <c r="G58" s="50" t="s">
        <v>897</v>
      </c>
      <c r="H58" s="27"/>
      <c r="I58" s="27"/>
    </row>
    <row r="59" spans="1:9" ht="20.5" x14ac:dyDescent="0.45">
      <c r="A59" s="50"/>
      <c r="B59" s="50"/>
      <c r="C59" s="50"/>
      <c r="D59" s="50"/>
      <c r="E59" s="50"/>
      <c r="F59" s="50"/>
      <c r="G59" s="50"/>
      <c r="H59" s="27"/>
      <c r="I59" s="27"/>
    </row>
    <row r="60" spans="1:9" ht="20.5" x14ac:dyDescent="0.45">
      <c r="A60" s="109" t="s">
        <v>848</v>
      </c>
      <c r="B60" s="50"/>
      <c r="C60" s="50"/>
      <c r="D60" s="50"/>
      <c r="E60" s="50"/>
      <c r="F60" s="50"/>
      <c r="G60" s="50" t="s">
        <v>118</v>
      </c>
      <c r="H60" s="27"/>
      <c r="I60" s="27"/>
    </row>
    <row r="61" spans="1:9" ht="20.5" x14ac:dyDescent="0.45">
      <c r="A61" s="109"/>
      <c r="B61" s="50"/>
      <c r="C61" s="50"/>
      <c r="D61" s="50"/>
      <c r="E61" s="50"/>
      <c r="F61" s="50"/>
      <c r="G61" s="50"/>
      <c r="H61" s="27"/>
      <c r="I61" s="27"/>
    </row>
    <row r="62" spans="1:9" ht="20.5" x14ac:dyDescent="0.45">
      <c r="A62" s="34" t="s">
        <v>847</v>
      </c>
      <c r="B62" s="34"/>
      <c r="C62" s="34"/>
      <c r="D62" s="34"/>
      <c r="E62" s="34"/>
      <c r="F62" s="34"/>
      <c r="G62" s="34"/>
    </row>
    <row r="63" spans="1:9" ht="15" customHeight="1" x14ac:dyDescent="0.45">
      <c r="A63" s="34"/>
      <c r="B63" s="34"/>
      <c r="C63" s="34"/>
      <c r="D63" s="34"/>
      <c r="E63" s="34"/>
      <c r="F63" s="34"/>
      <c r="G63" s="34"/>
    </row>
    <row r="64" spans="1:9" ht="20.5" x14ac:dyDescent="0.45">
      <c r="A64" s="52" t="s">
        <v>852</v>
      </c>
      <c r="B64" s="52">
        <v>2020</v>
      </c>
      <c r="C64" s="52">
        <v>2021</v>
      </c>
      <c r="D64" s="52">
        <v>2022</v>
      </c>
      <c r="E64" s="52">
        <v>2023</v>
      </c>
      <c r="F64" s="34"/>
      <c r="G64" s="34"/>
    </row>
    <row r="65" spans="1:7" ht="20.5" x14ac:dyDescent="0.45">
      <c r="A65" s="52" t="s">
        <v>853</v>
      </c>
      <c r="B65" s="34"/>
      <c r="C65" s="34"/>
      <c r="D65" s="34"/>
      <c r="E65" s="34"/>
      <c r="F65" s="34"/>
      <c r="G65" s="34"/>
    </row>
    <row r="66" spans="1:7" ht="20.5" x14ac:dyDescent="0.45">
      <c r="A66" s="52" t="s">
        <v>854</v>
      </c>
      <c r="B66" s="34"/>
      <c r="C66" s="34"/>
      <c r="D66" s="34"/>
      <c r="E66" s="34"/>
      <c r="F66" s="34"/>
      <c r="G66" s="34"/>
    </row>
    <row r="67" spans="1:7" ht="20.5" x14ac:dyDescent="0.45">
      <c r="A67" s="52" t="s">
        <v>855</v>
      </c>
      <c r="B67" s="34"/>
      <c r="C67" s="34"/>
      <c r="D67" s="34"/>
      <c r="E67" s="34"/>
      <c r="F67" s="34"/>
      <c r="G67" s="34"/>
    </row>
    <row r="68" spans="1:7" ht="20.5" x14ac:dyDescent="0.45">
      <c r="A68" s="52"/>
      <c r="B68" s="34"/>
      <c r="C68" s="34"/>
      <c r="D68" s="34"/>
      <c r="E68" s="34"/>
      <c r="F68" s="34"/>
      <c r="G68" s="34"/>
    </row>
    <row r="69" spans="1:7" ht="20.5" x14ac:dyDescent="0.45">
      <c r="A69" s="34" t="s">
        <v>892</v>
      </c>
      <c r="B69" s="34"/>
      <c r="C69" s="34"/>
      <c r="D69" s="34"/>
      <c r="E69" s="34"/>
      <c r="F69" s="34"/>
      <c r="G69" s="34"/>
    </row>
    <row r="70" spans="1:7" ht="20.5" x14ac:dyDescent="0.45">
      <c r="A70" s="34"/>
      <c r="B70" s="34"/>
      <c r="C70" s="34"/>
      <c r="D70" s="34"/>
      <c r="E70" s="34"/>
      <c r="F70" s="34"/>
      <c r="G70" s="34"/>
    </row>
    <row r="71" spans="1:7" ht="20.5" x14ac:dyDescent="0.45">
      <c r="A71" s="34" t="s">
        <v>893</v>
      </c>
      <c r="B71" s="34"/>
      <c r="C71" s="34"/>
      <c r="D71" s="34"/>
      <c r="E71" s="34"/>
      <c r="F71" s="34"/>
      <c r="G71" s="34"/>
    </row>
    <row r="72" spans="1:7" ht="20.5" x14ac:dyDescent="0.45">
      <c r="A72" s="34" t="s">
        <v>894</v>
      </c>
      <c r="B72" s="34"/>
      <c r="C72" s="34"/>
      <c r="D72" s="34"/>
      <c r="E72" s="34"/>
      <c r="F72" s="34"/>
      <c r="G72" s="34"/>
    </row>
    <row r="73" spans="1:7" ht="20.5" x14ac:dyDescent="0.45">
      <c r="A73" s="34"/>
      <c r="B73" s="34"/>
      <c r="C73" s="34"/>
      <c r="D73" s="34"/>
      <c r="E73" s="34"/>
      <c r="G73" s="42" t="s">
        <v>896</v>
      </c>
    </row>
    <row r="74" spans="1:7" ht="20.5" x14ac:dyDescent="0.45">
      <c r="A74" s="34"/>
      <c r="B74" s="34"/>
      <c r="C74" s="34"/>
      <c r="D74" s="34"/>
      <c r="E74" s="34"/>
      <c r="G74" s="36" t="s">
        <v>857</v>
      </c>
    </row>
    <row r="75" spans="1:7" ht="20.5" x14ac:dyDescent="0.45">
      <c r="A75" s="34"/>
      <c r="B75" s="34"/>
      <c r="C75" s="34"/>
      <c r="D75" s="34"/>
      <c r="E75" s="34"/>
    </row>
    <row r="76" spans="1:7" ht="20.5" x14ac:dyDescent="0.45">
      <c r="A76" s="52" t="s">
        <v>851</v>
      </c>
      <c r="B76" s="52">
        <v>2020</v>
      </c>
      <c r="C76" s="52">
        <v>2021</v>
      </c>
      <c r="D76" s="52">
        <v>2022</v>
      </c>
      <c r="E76" s="52">
        <v>2023</v>
      </c>
      <c r="F76" s="34"/>
      <c r="G76" s="34"/>
    </row>
    <row r="77" spans="1:7" ht="20.5" x14ac:dyDescent="0.45">
      <c r="A77" s="52" t="s">
        <v>850</v>
      </c>
      <c r="B77" s="50"/>
      <c r="C77" s="50"/>
      <c r="D77" s="50"/>
      <c r="E77" s="50"/>
      <c r="F77" s="34"/>
      <c r="G77" s="34"/>
    </row>
    <row r="78" spans="1:7" ht="20.5" x14ac:dyDescent="0.45">
      <c r="A78" s="52" t="s">
        <v>849</v>
      </c>
      <c r="B78" s="50"/>
      <c r="C78" s="50"/>
      <c r="D78" s="50"/>
      <c r="E78" s="50"/>
      <c r="F78" s="34"/>
      <c r="G78" s="34"/>
    </row>
    <row r="79" spans="1:7" ht="20.5" x14ac:dyDescent="0.45">
      <c r="A79" s="52" t="s">
        <v>861</v>
      </c>
      <c r="B79" s="50"/>
      <c r="C79" s="50"/>
      <c r="D79" s="50"/>
      <c r="E79" s="50"/>
      <c r="F79" s="34"/>
      <c r="G79" s="34"/>
    </row>
    <row r="80" spans="1:7" ht="20.5" x14ac:dyDescent="0.45">
      <c r="A80" s="52"/>
      <c r="B80" s="50"/>
      <c r="C80" s="50"/>
      <c r="D80" s="50"/>
      <c r="E80" s="50"/>
      <c r="F80" s="34"/>
      <c r="G80" s="34"/>
    </row>
    <row r="81" spans="1:10" ht="20.5" x14ac:dyDescent="0.45">
      <c r="A81" s="34" t="s">
        <v>895</v>
      </c>
      <c r="B81" s="34"/>
      <c r="C81" s="34"/>
      <c r="D81" s="34"/>
      <c r="E81" s="34"/>
      <c r="F81" s="34"/>
      <c r="G81" s="34"/>
    </row>
    <row r="82" spans="1:10" ht="20.5" x14ac:dyDescent="0.45">
      <c r="A82" s="34"/>
      <c r="B82" s="34"/>
      <c r="C82" s="34"/>
      <c r="D82" s="34"/>
      <c r="E82" s="34"/>
      <c r="G82" s="34"/>
    </row>
    <row r="83" spans="1:10" ht="20.5" x14ac:dyDescent="0.45">
      <c r="A83" s="34"/>
      <c r="B83" s="34"/>
      <c r="C83" s="34"/>
      <c r="D83" s="34"/>
      <c r="E83" s="34"/>
      <c r="G83" s="34"/>
    </row>
    <row r="84" spans="1:10" ht="20.5" x14ac:dyDescent="0.45">
      <c r="A84" s="34" t="s">
        <v>858</v>
      </c>
      <c r="B84" s="34"/>
      <c r="C84" s="34"/>
      <c r="D84" s="34"/>
      <c r="E84" s="34"/>
      <c r="F84" s="34"/>
      <c r="G84" s="34"/>
    </row>
    <row r="85" spans="1:10" ht="20.5" x14ac:dyDescent="0.45">
      <c r="A85" s="34"/>
      <c r="B85" s="34"/>
      <c r="C85" s="34"/>
      <c r="D85" s="34"/>
      <c r="E85" s="34"/>
      <c r="F85" s="34"/>
      <c r="G85" s="34"/>
    </row>
    <row r="86" spans="1:10" ht="20.5" x14ac:dyDescent="0.45">
      <c r="A86" s="34" t="s">
        <v>859</v>
      </c>
      <c r="B86" s="34"/>
      <c r="C86" s="34"/>
      <c r="D86" s="34"/>
      <c r="E86" s="34"/>
      <c r="F86" s="34"/>
      <c r="G86" s="34"/>
    </row>
    <row r="87" spans="1:10" ht="20.5" x14ac:dyDescent="0.45">
      <c r="A87" s="34"/>
      <c r="B87" s="34"/>
      <c r="C87" s="34"/>
      <c r="D87" s="34"/>
      <c r="E87" s="34"/>
      <c r="F87" s="34"/>
      <c r="G87" s="34"/>
    </row>
    <row r="88" spans="1:10" ht="20.5" x14ac:dyDescent="0.45">
      <c r="A88" s="34" t="s">
        <v>920</v>
      </c>
      <c r="B88" s="34"/>
      <c r="C88" s="34"/>
      <c r="D88" s="34"/>
      <c r="E88" s="34"/>
      <c r="F88" s="34"/>
      <c r="G88" s="43" t="s">
        <v>50</v>
      </c>
    </row>
    <row r="89" spans="1:10" ht="20.5" x14ac:dyDescent="0.45">
      <c r="A89" s="34"/>
      <c r="B89" s="34"/>
      <c r="C89" s="34"/>
      <c r="D89" s="34"/>
      <c r="E89" s="34"/>
      <c r="F89" s="34"/>
      <c r="G89" s="34"/>
    </row>
    <row r="90" spans="1:10" ht="20.5" x14ac:dyDescent="0.45">
      <c r="A90" s="109" t="s">
        <v>860</v>
      </c>
      <c r="B90" s="50"/>
      <c r="C90" s="50"/>
      <c r="D90" s="50"/>
      <c r="E90" s="50"/>
      <c r="F90" s="50"/>
      <c r="G90" s="50"/>
      <c r="H90" s="27"/>
      <c r="I90" s="27"/>
      <c r="J90" s="57"/>
    </row>
    <row r="91" spans="1:10" ht="30" customHeight="1" x14ac:dyDescent="0.5">
      <c r="A91" s="109" t="s">
        <v>862</v>
      </c>
      <c r="B91" s="50"/>
      <c r="C91" s="50"/>
      <c r="D91" s="50"/>
      <c r="E91" s="49"/>
      <c r="F91" s="49"/>
      <c r="G91" s="49"/>
      <c r="H91" s="27"/>
      <c r="I91" s="27"/>
      <c r="J91" s="57"/>
    </row>
    <row r="92" spans="1:10" ht="30" customHeight="1" x14ac:dyDescent="0.5">
      <c r="A92" s="109" t="s">
        <v>863</v>
      </c>
      <c r="B92" s="50"/>
      <c r="C92" s="50"/>
      <c r="D92" s="50"/>
      <c r="E92" s="49"/>
      <c r="F92" s="49"/>
      <c r="G92" s="49"/>
      <c r="H92" s="27"/>
      <c r="I92" s="27"/>
      <c r="J92" s="57"/>
    </row>
    <row r="93" spans="1:10" ht="30" customHeight="1" x14ac:dyDescent="0.5">
      <c r="A93" s="109" t="s">
        <v>864</v>
      </c>
      <c r="B93" s="50"/>
      <c r="C93" s="50"/>
      <c r="D93" s="50"/>
      <c r="E93" s="49"/>
      <c r="F93" s="49"/>
      <c r="G93" s="52" t="s">
        <v>61</v>
      </c>
      <c r="H93" s="27"/>
      <c r="I93" s="27"/>
    </row>
    <row r="94" spans="1:10" ht="21" x14ac:dyDescent="0.5">
      <c r="A94" s="33"/>
      <c r="B94" s="33"/>
      <c r="C94" s="33"/>
      <c r="D94" s="33"/>
      <c r="E94" s="33"/>
      <c r="F94" s="33"/>
      <c r="G94" s="33"/>
    </row>
    <row r="163" spans="7:7" ht="20" x14ac:dyDescent="0.4">
      <c r="G163" s="42" t="s">
        <v>856</v>
      </c>
    </row>
    <row r="164" spans="7:7" ht="20" x14ac:dyDescent="0.4">
      <c r="G164" s="36" t="s">
        <v>857</v>
      </c>
    </row>
  </sheetData>
  <pageMargins left="0.70866141732283472" right="0.11811023622047245" top="0.55118110236220474" bottom="0.35433070866141736" header="0.31496062992125984" footer="0.31496062992125984"/>
  <pageSetup scale="49" orientation="portrait" r:id="rId1"/>
  <rowBreaks count="1" manualBreakCount="1">
    <brk id="7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view="pageBreakPreview" zoomScaleNormal="100" zoomScaleSheetLayoutView="100" workbookViewId="0">
      <selection activeCell="B50" sqref="B50"/>
    </sheetView>
  </sheetViews>
  <sheetFormatPr defaultColWidth="9.1796875" defaultRowHeight="15.5" x14ac:dyDescent="0.35"/>
  <cols>
    <col min="1" max="1" width="9.1796875" style="1" customWidth="1"/>
    <col min="2" max="2" width="7.7265625" style="1" customWidth="1"/>
    <col min="3" max="3" width="21.1796875" style="1" customWidth="1"/>
    <col min="4" max="4" width="16.7265625" style="1" customWidth="1"/>
    <col min="5" max="5" width="15.7265625" style="1" customWidth="1"/>
    <col min="6" max="6" width="17.26953125" style="1" customWidth="1"/>
    <col min="7" max="7" width="20.26953125" style="1" customWidth="1"/>
    <col min="8" max="8" width="16.26953125" style="1" customWidth="1"/>
    <col min="9" max="9" width="20.81640625" style="1" customWidth="1"/>
    <col min="10" max="10" width="16" style="1" customWidth="1"/>
    <col min="11" max="11" width="23.81640625" style="1" customWidth="1"/>
    <col min="12" max="12" width="12" style="1" customWidth="1"/>
    <col min="13" max="13" width="11.81640625" style="1" customWidth="1"/>
    <col min="14" max="14" width="3.1796875" style="1" customWidth="1"/>
    <col min="15" max="15" width="11.1796875" style="1" customWidth="1"/>
    <col min="16" max="16" width="9.1796875" style="1"/>
    <col min="17" max="17" width="13.26953125" style="1" customWidth="1"/>
    <col min="18" max="16384" width="9.1796875" style="1"/>
  </cols>
  <sheetData>
    <row r="1" spans="1:14" ht="20.5" x14ac:dyDescent="0.45">
      <c r="A1" s="36" t="s">
        <v>865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s="4" customFormat="1" ht="20.5" x14ac:dyDescent="0.45">
      <c r="A2" s="50" t="s">
        <v>866</v>
      </c>
      <c r="B2" s="123"/>
      <c r="C2" s="50"/>
      <c r="D2" s="50"/>
      <c r="E2" s="123"/>
      <c r="F2" s="50"/>
      <c r="G2" s="50"/>
      <c r="H2" s="34"/>
      <c r="I2" s="34"/>
      <c r="J2" s="34"/>
      <c r="K2" s="34"/>
      <c r="L2" s="34"/>
      <c r="M2" s="1"/>
      <c r="N2" s="1"/>
    </row>
    <row r="3" spans="1:14" s="4" customFormat="1" ht="20.5" x14ac:dyDescent="0.45">
      <c r="A3" s="50" t="s">
        <v>867</v>
      </c>
      <c r="B3" s="123"/>
      <c r="C3" s="50"/>
      <c r="D3" s="50"/>
      <c r="E3" s="123"/>
      <c r="F3" s="50"/>
      <c r="G3" s="50"/>
      <c r="H3" s="34"/>
      <c r="I3" s="34"/>
      <c r="J3" s="34"/>
      <c r="K3" s="34"/>
      <c r="L3" s="34"/>
      <c r="M3" s="1"/>
      <c r="N3" s="1"/>
    </row>
    <row r="4" spans="1:14" s="4" customFormat="1" ht="20.5" x14ac:dyDescent="0.45">
      <c r="A4" s="34"/>
      <c r="B4" s="123"/>
      <c r="C4" s="50"/>
      <c r="D4" s="50"/>
      <c r="E4" s="123"/>
      <c r="F4" s="50"/>
      <c r="G4" s="50"/>
      <c r="H4" s="34"/>
      <c r="I4" s="34"/>
      <c r="J4" s="34"/>
      <c r="K4" s="34"/>
      <c r="L4" s="34"/>
      <c r="M4" s="1"/>
      <c r="N4" s="1"/>
    </row>
    <row r="5" spans="1:14" s="4" customFormat="1" ht="20.5" x14ac:dyDescent="0.45">
      <c r="A5" s="50" t="s">
        <v>913</v>
      </c>
      <c r="B5" s="123"/>
      <c r="C5" s="50"/>
      <c r="D5" s="50"/>
      <c r="E5" s="123"/>
      <c r="F5" s="50"/>
      <c r="G5" s="50"/>
      <c r="H5" s="34"/>
      <c r="I5" s="34"/>
      <c r="J5" s="34"/>
      <c r="K5" s="34"/>
      <c r="L5" s="34"/>
      <c r="M5" s="1"/>
      <c r="N5" s="1"/>
    </row>
    <row r="6" spans="1:14" s="4" customFormat="1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"/>
      <c r="N6" s="1"/>
    </row>
    <row r="7" spans="1:14" s="4" customFormat="1" ht="20.5" x14ac:dyDescent="0.45">
      <c r="A7" s="36" t="s">
        <v>49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1"/>
      <c r="N7" s="1"/>
    </row>
    <row r="8" spans="1:14" s="4" customFormat="1" ht="25" customHeight="1" x14ac:dyDescent="0.45">
      <c r="A8" s="34" t="s">
        <v>911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1"/>
      <c r="N8" s="1"/>
    </row>
    <row r="9" spans="1:14" s="4" customFormat="1" ht="25" customHeight="1" x14ac:dyDescent="0.45">
      <c r="A9" s="34"/>
      <c r="B9" s="34" t="s">
        <v>910</v>
      </c>
      <c r="C9" s="34"/>
      <c r="D9" s="34"/>
      <c r="E9" s="34"/>
      <c r="F9" s="34"/>
      <c r="G9" s="34"/>
      <c r="H9" s="34"/>
      <c r="I9" s="34"/>
      <c r="J9" s="34"/>
      <c r="K9" s="38" t="s">
        <v>119</v>
      </c>
      <c r="L9" s="34"/>
      <c r="M9" s="1"/>
      <c r="N9" s="1"/>
    </row>
    <row r="10" spans="1:14" s="4" customFormat="1" ht="15" customHeight="1" x14ac:dyDescent="0.4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1"/>
      <c r="N10" s="1"/>
    </row>
    <row r="11" spans="1:14" s="4" customFormat="1" ht="20.25" customHeight="1" x14ac:dyDescent="0.5">
      <c r="A11" s="34" t="s">
        <v>120</v>
      </c>
      <c r="B11" s="64"/>
      <c r="C11" s="34"/>
      <c r="D11" s="34"/>
      <c r="E11" s="34"/>
      <c r="F11" s="120"/>
      <c r="G11" s="124"/>
      <c r="H11" s="120"/>
      <c r="I11" s="120"/>
      <c r="J11" s="125"/>
      <c r="K11" s="51" t="s">
        <v>69</v>
      </c>
      <c r="L11" s="49"/>
      <c r="M11" s="27"/>
      <c r="N11" s="27"/>
    </row>
    <row r="12" spans="1:14" s="4" customFormat="1" ht="20.25" customHeight="1" x14ac:dyDescent="0.5">
      <c r="A12" s="34"/>
      <c r="B12" s="109"/>
      <c r="C12" s="109"/>
      <c r="D12" s="117"/>
      <c r="E12" s="114"/>
      <c r="F12" s="118"/>
      <c r="G12" s="124"/>
      <c r="H12" s="114"/>
      <c r="I12" s="118"/>
      <c r="J12" s="125"/>
      <c r="K12" s="49"/>
      <c r="L12" s="49"/>
      <c r="M12" s="27"/>
      <c r="N12" s="27"/>
    </row>
    <row r="13" spans="1:14" s="4" customFormat="1" ht="20.5" x14ac:dyDescent="0.45">
      <c r="A13" s="34" t="s">
        <v>797</v>
      </c>
      <c r="B13" s="34" t="s">
        <v>121</v>
      </c>
      <c r="C13" s="50"/>
      <c r="D13" s="50"/>
      <c r="E13" s="50"/>
      <c r="F13" s="50"/>
      <c r="G13" s="50"/>
      <c r="H13" s="50"/>
      <c r="I13" s="50"/>
      <c r="J13" s="52"/>
      <c r="K13" s="50"/>
      <c r="L13" s="50"/>
      <c r="M13" s="28"/>
      <c r="N13" s="27"/>
    </row>
    <row r="14" spans="1:14" s="4" customFormat="1" ht="20.5" x14ac:dyDescent="0.45">
      <c r="A14" s="34"/>
      <c r="B14" s="34"/>
      <c r="C14" s="50"/>
      <c r="D14" s="50"/>
      <c r="E14" s="50"/>
      <c r="F14" s="50"/>
      <c r="G14" s="50"/>
      <c r="H14" s="50"/>
      <c r="I14" s="50"/>
      <c r="J14" s="52"/>
      <c r="K14" s="50"/>
      <c r="L14" s="50"/>
      <c r="M14" s="28"/>
      <c r="N14" s="27"/>
    </row>
    <row r="15" spans="1:14" s="4" customFormat="1" ht="20.5" x14ac:dyDescent="0.45">
      <c r="B15" s="180" t="s">
        <v>796</v>
      </c>
      <c r="C15" s="123" t="s">
        <v>898</v>
      </c>
      <c r="D15" s="50"/>
      <c r="E15" s="123"/>
      <c r="F15" s="50"/>
      <c r="G15" s="50"/>
      <c r="H15" s="50"/>
      <c r="I15" s="127"/>
      <c r="J15" s="34"/>
      <c r="K15" s="50"/>
      <c r="L15" s="50"/>
      <c r="M15" s="28"/>
      <c r="N15" s="27"/>
    </row>
    <row r="16" spans="1:14" s="4" customFormat="1" ht="20.5" x14ac:dyDescent="0.45">
      <c r="A16" s="126"/>
      <c r="B16" s="123"/>
      <c r="C16" s="50"/>
      <c r="D16" s="50"/>
      <c r="E16" s="123"/>
      <c r="F16" s="50"/>
      <c r="G16" s="50"/>
      <c r="H16" s="50"/>
      <c r="I16" s="127"/>
      <c r="J16" s="34"/>
      <c r="K16" s="50"/>
      <c r="L16" s="50"/>
      <c r="M16" s="28"/>
      <c r="N16" s="27"/>
    </row>
    <row r="17" spans="1:14" s="4" customFormat="1" ht="20.5" x14ac:dyDescent="0.45">
      <c r="B17" s="180" t="s">
        <v>798</v>
      </c>
      <c r="C17" s="34" t="s">
        <v>912</v>
      </c>
      <c r="D17" s="50"/>
      <c r="E17" s="50"/>
      <c r="F17" s="50"/>
      <c r="G17" s="50"/>
      <c r="H17" s="50"/>
      <c r="I17" s="34"/>
      <c r="J17" s="34"/>
      <c r="K17" s="50"/>
      <c r="L17" s="50"/>
      <c r="M17" s="28"/>
      <c r="N17" s="27"/>
    </row>
    <row r="18" spans="1:14" s="4" customFormat="1" ht="20.5" x14ac:dyDescent="0.45">
      <c r="A18" s="126"/>
      <c r="B18" s="34"/>
      <c r="C18" s="34"/>
      <c r="D18" s="50"/>
      <c r="E18" s="50"/>
      <c r="F18" s="50"/>
      <c r="G18" s="50"/>
      <c r="H18" s="50"/>
      <c r="I18" s="34"/>
      <c r="J18" s="34"/>
      <c r="K18" s="50"/>
      <c r="L18" s="50"/>
      <c r="M18" s="28"/>
      <c r="N18" s="27"/>
    </row>
    <row r="19" spans="1:14" s="4" customFormat="1" ht="20.5" x14ac:dyDescent="0.45">
      <c r="B19" s="180" t="s">
        <v>799</v>
      </c>
      <c r="C19" s="123" t="s">
        <v>906</v>
      </c>
      <c r="D19" s="50"/>
      <c r="E19" s="123"/>
      <c r="F19" s="50"/>
      <c r="G19" s="50"/>
      <c r="H19" s="50"/>
      <c r="I19" s="34"/>
      <c r="J19" s="52"/>
      <c r="K19" s="50"/>
      <c r="L19" s="50"/>
      <c r="M19" s="28"/>
      <c r="N19" s="27"/>
    </row>
    <row r="20" spans="1:14" s="4" customFormat="1" ht="20.5" x14ac:dyDescent="0.45">
      <c r="A20" s="50" t="s">
        <v>800</v>
      </c>
      <c r="C20" s="34" t="s">
        <v>907</v>
      </c>
      <c r="D20" s="50"/>
      <c r="E20" s="50"/>
      <c r="F20" s="50"/>
      <c r="G20" s="50"/>
      <c r="H20" s="50"/>
      <c r="I20" s="34"/>
      <c r="J20" s="34"/>
      <c r="K20" s="34"/>
      <c r="L20" s="50"/>
      <c r="M20" s="28"/>
      <c r="N20" s="27"/>
    </row>
    <row r="21" spans="1:14" s="4" customFormat="1" ht="20.5" x14ac:dyDescent="0.45">
      <c r="A21" s="50"/>
      <c r="B21" s="34"/>
      <c r="C21" s="50"/>
      <c r="D21" s="50"/>
      <c r="E21" s="50"/>
      <c r="F21" s="50"/>
      <c r="G21" s="50"/>
      <c r="H21" s="50"/>
      <c r="I21" s="34"/>
      <c r="J21" s="34"/>
      <c r="K21" s="34"/>
      <c r="L21" s="50"/>
      <c r="M21" s="28"/>
      <c r="N21" s="27"/>
    </row>
    <row r="22" spans="1:14" s="4" customFormat="1" ht="20.5" x14ac:dyDescent="0.45">
      <c r="B22" s="181" t="s">
        <v>802</v>
      </c>
      <c r="C22" s="34" t="s">
        <v>801</v>
      </c>
      <c r="D22" s="34"/>
      <c r="E22" s="34"/>
      <c r="F22" s="34"/>
      <c r="G22" s="34"/>
      <c r="H22" s="34"/>
      <c r="I22" s="34"/>
      <c r="J22" s="34"/>
      <c r="K22" s="34"/>
      <c r="L22" s="24"/>
    </row>
    <row r="23" spans="1:14" s="4" customFormat="1" ht="20.5" x14ac:dyDescent="0.45">
      <c r="A23" s="12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24"/>
    </row>
    <row r="24" spans="1:14" s="4" customFormat="1" ht="20.5" x14ac:dyDescent="0.45">
      <c r="B24" s="181" t="s">
        <v>804</v>
      </c>
      <c r="C24" s="34" t="s">
        <v>803</v>
      </c>
      <c r="D24" s="34"/>
      <c r="E24" s="34"/>
      <c r="F24" s="34"/>
      <c r="G24" s="34"/>
      <c r="H24" s="34"/>
      <c r="I24" s="34"/>
      <c r="J24" s="34"/>
      <c r="K24" s="34"/>
      <c r="L24" s="24"/>
    </row>
    <row r="25" spans="1:14" s="4" customFormat="1" ht="20.5" x14ac:dyDescent="0.45">
      <c r="A25" s="128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24"/>
    </row>
    <row r="26" spans="1:14" s="4" customFormat="1" ht="20.5" x14ac:dyDescent="0.45">
      <c r="B26" s="181" t="s">
        <v>805</v>
      </c>
      <c r="C26" s="34" t="s">
        <v>806</v>
      </c>
      <c r="D26" s="34"/>
      <c r="E26" s="34"/>
      <c r="F26" s="34"/>
      <c r="G26" s="34"/>
      <c r="H26" s="34"/>
      <c r="I26" s="34"/>
      <c r="J26" s="34"/>
      <c r="K26" s="34"/>
      <c r="L26" s="24"/>
    </row>
    <row r="27" spans="1:14" s="4" customFormat="1" ht="20.5" x14ac:dyDescent="0.45">
      <c r="A27" s="12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24"/>
    </row>
    <row r="28" spans="1:14" s="4" customFormat="1" ht="20.5" x14ac:dyDescent="0.45">
      <c r="B28" s="181" t="s">
        <v>807</v>
      </c>
      <c r="C28" s="34" t="s">
        <v>908</v>
      </c>
      <c r="D28" s="34"/>
      <c r="E28" s="34"/>
      <c r="F28" s="34"/>
      <c r="G28" s="34"/>
      <c r="H28" s="34"/>
      <c r="I28" s="34"/>
      <c r="J28" s="34"/>
      <c r="K28" s="34"/>
      <c r="L28" s="24"/>
    </row>
    <row r="29" spans="1:14" s="4" customFormat="1" ht="20.5" x14ac:dyDescent="0.45">
      <c r="A29" s="34" t="s">
        <v>808</v>
      </c>
      <c r="C29" s="34" t="s">
        <v>909</v>
      </c>
      <c r="D29" s="34"/>
      <c r="E29" s="34"/>
      <c r="F29" s="34"/>
      <c r="G29" s="34"/>
      <c r="H29" s="34"/>
      <c r="I29" s="34"/>
      <c r="J29" s="34"/>
      <c r="K29" s="34"/>
    </row>
    <row r="30" spans="1:14" s="4" customFormat="1" ht="20.5" x14ac:dyDescent="0.4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4" s="4" customFormat="1" ht="20.5" x14ac:dyDescent="0.45">
      <c r="B31" s="181" t="s">
        <v>810</v>
      </c>
      <c r="C31" s="34" t="s">
        <v>809</v>
      </c>
      <c r="D31" s="34"/>
      <c r="E31" s="34"/>
      <c r="F31" s="34"/>
      <c r="G31" s="34"/>
      <c r="H31" s="34"/>
      <c r="I31" s="34"/>
      <c r="J31" s="34"/>
      <c r="K31" s="34"/>
    </row>
    <row r="32" spans="1:14" s="4" customFormat="1" ht="20.5" x14ac:dyDescent="0.45">
      <c r="A32" s="128"/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1:13" s="4" customFormat="1" ht="20.5" x14ac:dyDescent="0.45">
      <c r="B33" s="181" t="s">
        <v>811</v>
      </c>
      <c r="C33" s="34" t="s">
        <v>122</v>
      </c>
      <c r="D33" s="34"/>
      <c r="E33" s="34"/>
      <c r="F33" s="34"/>
      <c r="G33" s="34"/>
      <c r="H33" s="34"/>
      <c r="I33" s="34"/>
      <c r="J33" s="34"/>
      <c r="K33" s="34"/>
      <c r="L33" s="24"/>
      <c r="M33" s="24"/>
    </row>
    <row r="34" spans="1:13" s="4" customFormat="1" ht="20.5" x14ac:dyDescent="0.45">
      <c r="A34" s="128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24"/>
      <c r="M34" s="24"/>
    </row>
    <row r="35" spans="1:13" s="4" customFormat="1" ht="20.5" x14ac:dyDescent="0.45">
      <c r="B35" s="181" t="s">
        <v>812</v>
      </c>
      <c r="C35" s="34" t="s">
        <v>123</v>
      </c>
      <c r="D35" s="34"/>
      <c r="E35" s="34"/>
      <c r="F35" s="34"/>
      <c r="G35" s="34"/>
      <c r="H35" s="34"/>
      <c r="I35" s="34"/>
      <c r="J35" s="34"/>
      <c r="K35" s="34"/>
      <c r="L35" s="24"/>
      <c r="M35" s="24"/>
    </row>
    <row r="36" spans="1:13" s="4" customFormat="1" ht="21" x14ac:dyDescent="0.5">
      <c r="A36" s="34" t="s">
        <v>815</v>
      </c>
      <c r="C36" s="34" t="s">
        <v>124</v>
      </c>
      <c r="D36" s="34"/>
      <c r="E36" s="34"/>
      <c r="F36" s="34"/>
      <c r="G36" s="34"/>
      <c r="H36" s="34"/>
      <c r="I36" s="48"/>
      <c r="J36" s="34"/>
      <c r="K36" s="34"/>
      <c r="L36" s="24"/>
    </row>
    <row r="37" spans="1:13" s="4" customFormat="1" ht="21" x14ac:dyDescent="0.5">
      <c r="A37" s="34"/>
      <c r="B37" s="34"/>
      <c r="C37" s="34"/>
      <c r="D37" s="34"/>
      <c r="E37" s="34"/>
      <c r="F37" s="34"/>
      <c r="G37" s="34"/>
      <c r="H37" s="34"/>
      <c r="I37" s="48"/>
      <c r="J37" s="34"/>
      <c r="K37" s="34"/>
      <c r="L37" s="24"/>
    </row>
    <row r="38" spans="1:13" s="4" customFormat="1" ht="20.5" x14ac:dyDescent="0.45">
      <c r="B38" s="180" t="s">
        <v>814</v>
      </c>
      <c r="C38" s="123" t="s">
        <v>868</v>
      </c>
      <c r="D38" s="50"/>
      <c r="E38" s="123"/>
      <c r="F38" s="50"/>
      <c r="G38" s="50"/>
      <c r="H38" s="50"/>
      <c r="I38" s="34"/>
      <c r="J38" s="34"/>
      <c r="K38" s="34"/>
      <c r="L38" s="24"/>
    </row>
    <row r="39" spans="1:13" s="4" customFormat="1" ht="20.5" x14ac:dyDescent="0.45">
      <c r="A39" s="34" t="s">
        <v>813</v>
      </c>
      <c r="C39" s="34" t="s">
        <v>869</v>
      </c>
      <c r="D39" s="34"/>
      <c r="E39" s="34"/>
      <c r="F39" s="34"/>
      <c r="G39" s="34"/>
      <c r="H39" s="34"/>
      <c r="I39" s="34"/>
      <c r="J39" s="34"/>
      <c r="K39" s="34"/>
      <c r="L39" s="24"/>
    </row>
    <row r="40" spans="1:13" s="4" customFormat="1" ht="20.5" x14ac:dyDescent="0.4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24"/>
    </row>
    <row r="41" spans="1:13" s="4" customFormat="1" ht="20.5" x14ac:dyDescent="0.45">
      <c r="A41" s="34" t="s">
        <v>899</v>
      </c>
      <c r="B41" s="34" t="s">
        <v>900</v>
      </c>
      <c r="C41" s="34"/>
      <c r="D41" s="34"/>
      <c r="E41" s="34"/>
      <c r="F41" s="34"/>
      <c r="G41" s="34"/>
      <c r="H41" s="34"/>
      <c r="I41" s="34"/>
      <c r="J41" s="34"/>
      <c r="K41" s="34"/>
      <c r="L41" s="24"/>
    </row>
    <row r="42" spans="1:13" s="4" customFormat="1" ht="20.5" x14ac:dyDescent="0.4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24"/>
    </row>
    <row r="43" spans="1:13" s="4" customFormat="1" ht="20.5" x14ac:dyDescent="0.45">
      <c r="A43" s="34" t="s">
        <v>901</v>
      </c>
      <c r="D43" s="34"/>
      <c r="E43" s="34"/>
      <c r="F43" s="34"/>
      <c r="G43" s="34"/>
      <c r="H43" s="34"/>
      <c r="I43" s="34"/>
      <c r="J43" s="34"/>
      <c r="K43" s="51" t="s">
        <v>125</v>
      </c>
    </row>
    <row r="44" spans="1:13" s="4" customFormat="1" ht="20.5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3" s="4" customFormat="1" ht="20.5" x14ac:dyDescent="0.45">
      <c r="A45" s="34"/>
      <c r="B45" s="34" t="s">
        <v>902</v>
      </c>
      <c r="C45" s="34"/>
      <c r="D45" s="34"/>
      <c r="E45" s="34"/>
      <c r="F45" s="34"/>
      <c r="G45" s="34"/>
      <c r="H45" s="34"/>
      <c r="I45" s="34"/>
      <c r="J45" s="34"/>
      <c r="K45" s="34"/>
    </row>
    <row r="46" spans="1:13" s="4" customFormat="1" ht="20.5" x14ac:dyDescent="0.45">
      <c r="A46" s="34"/>
      <c r="B46" s="34" t="s">
        <v>903</v>
      </c>
      <c r="C46" s="34"/>
      <c r="D46" s="34"/>
      <c r="E46" s="34"/>
      <c r="F46" s="34"/>
      <c r="G46" s="34"/>
      <c r="H46" s="34"/>
      <c r="I46" s="34"/>
      <c r="J46" s="34"/>
      <c r="K46" s="34"/>
    </row>
    <row r="47" spans="1:13" s="4" customFormat="1" ht="20.5" x14ac:dyDescent="0.4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3" s="4" customFormat="1" ht="17.25" customHeight="1" x14ac:dyDescent="0.45">
      <c r="A48" s="34"/>
      <c r="B48" s="34" t="s">
        <v>904</v>
      </c>
      <c r="C48" s="34"/>
      <c r="D48" s="34"/>
      <c r="E48" s="34"/>
      <c r="F48" s="34"/>
      <c r="G48" s="34"/>
      <c r="H48" s="34"/>
      <c r="I48" s="34"/>
      <c r="J48" s="34"/>
      <c r="K48" s="34"/>
    </row>
    <row r="49" spans="1:11" s="4" customFormat="1" ht="17.25" customHeight="1" x14ac:dyDescent="0.4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s="4" customFormat="1" ht="20.5" x14ac:dyDescent="0.45">
      <c r="A50" s="97"/>
      <c r="B50" s="98" t="s">
        <v>921</v>
      </c>
      <c r="C50" s="97"/>
      <c r="D50" s="97"/>
      <c r="E50" s="97"/>
      <c r="F50" s="97"/>
      <c r="G50" s="34"/>
      <c r="H50" s="34"/>
      <c r="I50" s="34"/>
      <c r="J50" s="34"/>
      <c r="K50" s="34"/>
    </row>
    <row r="51" spans="1:11" s="4" customFormat="1" ht="20.5" x14ac:dyDescent="0.4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s="4" customFormat="1" ht="20.5" x14ac:dyDescent="0.45">
      <c r="A52" s="34" t="s">
        <v>905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s="4" customFormat="1" ht="20.5" x14ac:dyDescent="0.45">
      <c r="A53" s="34"/>
      <c r="B53" s="34"/>
      <c r="C53" s="34"/>
      <c r="D53" s="34"/>
      <c r="E53" s="34"/>
      <c r="F53" s="34"/>
      <c r="G53" s="34"/>
      <c r="H53" s="34"/>
      <c r="I53" s="34"/>
      <c r="J53" s="184" t="s">
        <v>61</v>
      </c>
      <c r="K53" s="184"/>
    </row>
    <row r="54" spans="1:11" s="4" customFormat="1" ht="17.5" x14ac:dyDescent="0.35">
      <c r="J54" s="25"/>
    </row>
    <row r="55" spans="1:11" s="4" customFormat="1" ht="14" x14ac:dyDescent="0.3"/>
    <row r="56" spans="1:11" s="4" customFormat="1" ht="14" x14ac:dyDescent="0.3"/>
    <row r="57" spans="1:11" s="4" customFormat="1" ht="14" x14ac:dyDescent="0.3"/>
    <row r="58" spans="1:11" s="4" customFormat="1" ht="14" x14ac:dyDescent="0.3"/>
    <row r="59" spans="1:11" s="4" customFormat="1" ht="14" x14ac:dyDescent="0.3"/>
    <row r="60" spans="1:11" s="4" customFormat="1" ht="14" x14ac:dyDescent="0.3"/>
    <row r="61" spans="1:11" s="4" customFormat="1" ht="14" x14ac:dyDescent="0.3"/>
    <row r="62" spans="1:11" s="4" customFormat="1" ht="14" x14ac:dyDescent="0.3"/>
    <row r="63" spans="1:11" s="4" customFormat="1" ht="14" x14ac:dyDescent="0.3"/>
    <row r="64" spans="1:11" s="4" customFormat="1" ht="14" x14ac:dyDescent="0.3"/>
    <row r="82" spans="10:11" ht="20.5" x14ac:dyDescent="0.45">
      <c r="J82" s="42" t="s">
        <v>818</v>
      </c>
      <c r="K82" s="34"/>
    </row>
    <row r="83" spans="10:11" ht="20.5" x14ac:dyDescent="0.45">
      <c r="J83" s="36" t="s">
        <v>819</v>
      </c>
      <c r="K83" s="34"/>
    </row>
  </sheetData>
  <mergeCells count="1">
    <mergeCell ref="J53:K53"/>
  </mergeCells>
  <pageMargins left="0.45" right="0.2" top="0.5" bottom="0.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A322"/>
  <sheetViews>
    <sheetView zoomScale="140" zoomScaleNormal="140" workbookViewId="0">
      <selection activeCell="A7" sqref="A7"/>
    </sheetView>
  </sheetViews>
  <sheetFormatPr defaultColWidth="11.54296875" defaultRowHeight="15.5" x14ac:dyDescent="0.4"/>
  <cols>
    <col min="1" max="1" width="26.54296875" style="71" customWidth="1"/>
    <col min="2" max="2" width="9.1796875" style="71" customWidth="1"/>
    <col min="3" max="3" width="11.54296875" style="71"/>
    <col min="4" max="4" width="10.54296875" style="71" customWidth="1"/>
    <col min="5" max="5" width="1.1796875" style="71" customWidth="1"/>
    <col min="6" max="6" width="1.7265625" style="71" customWidth="1"/>
    <col min="7" max="7" width="29.1796875" style="71" customWidth="1"/>
    <col min="8" max="8" width="10.7265625" style="73" customWidth="1"/>
    <col min="9" max="9" width="13.54296875" style="72" customWidth="1"/>
    <col min="10" max="10" width="4.7265625" style="72" customWidth="1"/>
    <col min="11" max="11" width="10.1796875" style="72" customWidth="1"/>
    <col min="12" max="12" width="15.1796875" style="72" customWidth="1"/>
    <col min="13" max="13" width="10.1796875" style="72" customWidth="1"/>
    <col min="14" max="14" width="3.81640625" style="72" customWidth="1"/>
    <col min="15" max="15" width="5.26953125" style="72" customWidth="1"/>
    <col min="16" max="16" width="5.81640625" style="72" customWidth="1"/>
    <col min="17" max="17" width="2.7265625" style="72" customWidth="1"/>
    <col min="18" max="18" width="13.26953125" style="72" customWidth="1"/>
    <col min="19" max="19" width="4.1796875" style="71" hidden="1" customWidth="1"/>
    <col min="20" max="20" width="0.453125" style="71" customWidth="1"/>
    <col min="21" max="21" width="11.54296875" style="70"/>
    <col min="22" max="22" width="20.1796875" style="70" customWidth="1"/>
    <col min="23" max="26" width="11.54296875" style="70"/>
    <col min="27" max="27" width="12.453125" style="70" bestFit="1" customWidth="1"/>
    <col min="28" max="16384" width="11.54296875" style="70"/>
  </cols>
  <sheetData>
    <row r="2" spans="1:27" s="79" customFormat="1" x14ac:dyDescent="0.4">
      <c r="A2" s="90" t="s">
        <v>795</v>
      </c>
      <c r="B2" s="185" t="s">
        <v>794</v>
      </c>
      <c r="C2" s="186"/>
      <c r="D2" s="185" t="s">
        <v>793</v>
      </c>
      <c r="E2" s="186"/>
      <c r="F2" s="186"/>
      <c r="G2" s="89" t="s">
        <v>792</v>
      </c>
      <c r="H2" s="88" t="s">
        <v>789</v>
      </c>
      <c r="I2" s="82" t="s">
        <v>791</v>
      </c>
      <c r="J2" s="187" t="s">
        <v>790</v>
      </c>
      <c r="K2" s="188"/>
      <c r="L2" s="82" t="s">
        <v>789</v>
      </c>
      <c r="M2" s="187" t="s">
        <v>788</v>
      </c>
      <c r="N2" s="188"/>
      <c r="O2" s="187" t="s">
        <v>787</v>
      </c>
      <c r="P2" s="188"/>
      <c r="Q2" s="188"/>
      <c r="R2" s="82" t="s">
        <v>786</v>
      </c>
      <c r="S2" s="80"/>
      <c r="T2" s="80"/>
    </row>
    <row r="3" spans="1:27" s="79" customFormat="1" ht="26.9" customHeight="1" x14ac:dyDescent="0.4">
      <c r="A3" s="87" t="s">
        <v>785</v>
      </c>
      <c r="B3" s="189" t="s">
        <v>784</v>
      </c>
      <c r="C3" s="189"/>
      <c r="D3" s="86" t="s">
        <v>783</v>
      </c>
      <c r="E3" s="85"/>
      <c r="F3" s="85"/>
      <c r="G3" s="84" t="s">
        <v>782</v>
      </c>
      <c r="H3" s="83" t="s">
        <v>781</v>
      </c>
      <c r="I3" s="82" t="s">
        <v>780</v>
      </c>
      <c r="J3" s="190" t="s">
        <v>780</v>
      </c>
      <c r="K3" s="190"/>
      <c r="L3" s="81" t="s">
        <v>779</v>
      </c>
      <c r="M3" s="190" t="s">
        <v>778</v>
      </c>
      <c r="N3" s="190"/>
      <c r="O3" s="190" t="s">
        <v>777</v>
      </c>
      <c r="P3" s="190"/>
      <c r="Q3" s="190"/>
      <c r="R3" s="81" t="s">
        <v>776</v>
      </c>
      <c r="S3" s="80"/>
      <c r="T3" s="80"/>
    </row>
    <row r="4" spans="1:27" ht="15" customHeight="1" x14ac:dyDescent="0.4">
      <c r="A4" s="191" t="s">
        <v>775</v>
      </c>
      <c r="B4" s="194" t="s">
        <v>774</v>
      </c>
      <c r="C4" s="194"/>
      <c r="D4" s="193" t="s">
        <v>127</v>
      </c>
      <c r="E4" s="195"/>
      <c r="F4" s="195"/>
      <c r="G4" s="74" t="s">
        <v>773</v>
      </c>
      <c r="H4" s="76">
        <v>44830</v>
      </c>
      <c r="I4" s="75">
        <v>100000</v>
      </c>
      <c r="J4" s="196">
        <v>50000</v>
      </c>
      <c r="K4" s="196"/>
      <c r="L4" s="75">
        <f t="shared" ref="L4:L67" ca="1" si="0">RANDBETWEEN(25000,100000)</f>
        <v>64458</v>
      </c>
      <c r="M4" s="197"/>
      <c r="N4" s="197"/>
      <c r="O4" s="197"/>
      <c r="P4" s="197"/>
      <c r="Q4" s="197"/>
      <c r="R4" s="75"/>
    </row>
    <row r="5" spans="1:27" x14ac:dyDescent="0.4">
      <c r="A5" s="192"/>
      <c r="B5" s="194" t="s">
        <v>772</v>
      </c>
      <c r="C5" s="194" t="s">
        <v>771</v>
      </c>
      <c r="D5" s="193" t="s">
        <v>127</v>
      </c>
      <c r="E5" s="195"/>
      <c r="F5" s="195"/>
      <c r="G5" s="74" t="s">
        <v>770</v>
      </c>
      <c r="H5" s="76">
        <v>43039</v>
      </c>
      <c r="I5" s="75">
        <v>100000</v>
      </c>
      <c r="J5" s="198">
        <v>100000</v>
      </c>
      <c r="K5" s="198"/>
      <c r="L5" s="75">
        <f t="shared" ca="1" si="0"/>
        <v>47106</v>
      </c>
      <c r="M5" s="197"/>
      <c r="N5" s="197"/>
      <c r="R5" s="75"/>
    </row>
    <row r="6" spans="1:27" x14ac:dyDescent="0.4">
      <c r="A6" s="193"/>
      <c r="B6" s="194" t="s">
        <v>769</v>
      </c>
      <c r="C6" s="194" t="s">
        <v>768</v>
      </c>
      <c r="D6" s="193" t="s">
        <v>127</v>
      </c>
      <c r="E6" s="195"/>
      <c r="F6" s="195"/>
      <c r="G6" s="74" t="s">
        <v>767</v>
      </c>
      <c r="H6" s="76">
        <v>44257</v>
      </c>
      <c r="I6" s="75">
        <v>100000</v>
      </c>
      <c r="J6" s="198">
        <v>100000</v>
      </c>
      <c r="K6" s="198"/>
      <c r="L6" s="75">
        <f t="shared" ca="1" si="0"/>
        <v>26168</v>
      </c>
      <c r="M6" s="197"/>
      <c r="N6" s="197"/>
      <c r="O6" s="197"/>
      <c r="P6" s="197"/>
      <c r="Q6" s="197"/>
      <c r="R6" s="75"/>
      <c r="AA6" s="78">
        <v>42917</v>
      </c>
    </row>
    <row r="7" spans="1:27" x14ac:dyDescent="0.4">
      <c r="A7" s="77" t="s">
        <v>766</v>
      </c>
      <c r="B7" s="194" t="s">
        <v>765</v>
      </c>
      <c r="C7" s="194" t="s">
        <v>764</v>
      </c>
      <c r="D7" s="193" t="s">
        <v>127</v>
      </c>
      <c r="E7" s="195"/>
      <c r="F7" s="195"/>
      <c r="G7" s="74" t="s">
        <v>763</v>
      </c>
      <c r="H7" s="76">
        <v>45085</v>
      </c>
      <c r="I7" s="75">
        <v>50000</v>
      </c>
      <c r="J7" s="198">
        <v>100000</v>
      </c>
      <c r="K7" s="198"/>
      <c r="L7" s="75">
        <f t="shared" ca="1" si="0"/>
        <v>85474</v>
      </c>
      <c r="M7" s="197"/>
      <c r="N7" s="197"/>
      <c r="O7" s="197"/>
      <c r="P7" s="197"/>
      <c r="Q7" s="197"/>
      <c r="R7" s="75"/>
      <c r="AA7" s="78">
        <v>45657</v>
      </c>
    </row>
    <row r="8" spans="1:27" x14ac:dyDescent="0.4">
      <c r="A8" s="77" t="s">
        <v>762</v>
      </c>
      <c r="B8" s="194" t="s">
        <v>761</v>
      </c>
      <c r="C8" s="194" t="s">
        <v>760</v>
      </c>
      <c r="D8" s="193" t="s">
        <v>127</v>
      </c>
      <c r="E8" s="195"/>
      <c r="F8" s="195"/>
      <c r="G8" s="74" t="s">
        <v>759</v>
      </c>
      <c r="H8" s="76">
        <v>45657</v>
      </c>
      <c r="I8" s="75">
        <v>10000</v>
      </c>
      <c r="J8" s="198">
        <v>50000</v>
      </c>
      <c r="K8" s="198"/>
      <c r="L8" s="75">
        <f t="shared" ca="1" si="0"/>
        <v>70966</v>
      </c>
      <c r="M8" s="197"/>
      <c r="N8" s="197"/>
      <c r="O8" s="197"/>
      <c r="P8" s="197"/>
      <c r="Q8" s="197"/>
      <c r="R8" s="75"/>
    </row>
    <row r="9" spans="1:27" x14ac:dyDescent="0.4">
      <c r="A9" s="77" t="s">
        <v>758</v>
      </c>
      <c r="B9" s="194" t="s">
        <v>757</v>
      </c>
      <c r="C9" s="194" t="s">
        <v>756</v>
      </c>
      <c r="D9" s="193" t="s">
        <v>127</v>
      </c>
      <c r="E9" s="195"/>
      <c r="F9" s="195"/>
      <c r="G9" s="74" t="s">
        <v>755</v>
      </c>
      <c r="H9" s="76">
        <v>44858</v>
      </c>
      <c r="I9" s="75">
        <v>30000</v>
      </c>
      <c r="J9" s="198">
        <v>10000</v>
      </c>
      <c r="K9" s="198"/>
      <c r="L9" s="75">
        <f t="shared" ca="1" si="0"/>
        <v>64119</v>
      </c>
      <c r="M9" s="197"/>
      <c r="N9" s="197"/>
      <c r="O9" s="197"/>
      <c r="P9" s="197"/>
      <c r="Q9" s="197"/>
      <c r="R9" s="75"/>
    </row>
    <row r="10" spans="1:27" x14ac:dyDescent="0.4">
      <c r="A10" s="77" t="s">
        <v>754</v>
      </c>
      <c r="B10" s="194" t="s">
        <v>753</v>
      </c>
      <c r="C10" s="194" t="s">
        <v>752</v>
      </c>
      <c r="D10" s="193" t="s">
        <v>127</v>
      </c>
      <c r="E10" s="195"/>
      <c r="F10" s="195"/>
      <c r="G10" s="74" t="s">
        <v>751</v>
      </c>
      <c r="H10" s="76">
        <v>44711</v>
      </c>
      <c r="I10" s="75">
        <v>50000</v>
      </c>
      <c r="J10" s="198">
        <v>30000</v>
      </c>
      <c r="K10" s="198"/>
      <c r="L10" s="75">
        <f t="shared" ca="1" si="0"/>
        <v>56412</v>
      </c>
      <c r="M10" s="197"/>
      <c r="N10" s="197"/>
      <c r="O10" s="197"/>
      <c r="P10" s="197"/>
      <c r="Q10" s="197"/>
      <c r="R10" s="75"/>
    </row>
    <row r="11" spans="1:27" x14ac:dyDescent="0.4">
      <c r="A11" s="193" t="s">
        <v>750</v>
      </c>
      <c r="B11" s="194" t="s">
        <v>749</v>
      </c>
      <c r="C11" s="194" t="s">
        <v>748</v>
      </c>
      <c r="D11" s="193" t="s">
        <v>127</v>
      </c>
      <c r="E11" s="195"/>
      <c r="F11" s="195"/>
      <c r="G11" s="74" t="s">
        <v>745</v>
      </c>
      <c r="H11" s="76">
        <v>45536</v>
      </c>
      <c r="I11" s="75">
        <v>70000</v>
      </c>
      <c r="J11" s="198">
        <v>50000</v>
      </c>
      <c r="K11" s="198"/>
      <c r="L11" s="75">
        <f t="shared" ca="1" si="0"/>
        <v>35483</v>
      </c>
      <c r="M11" s="197"/>
      <c r="N11" s="197"/>
      <c r="O11" s="197"/>
      <c r="P11" s="197"/>
      <c r="Q11" s="197"/>
      <c r="R11" s="75"/>
    </row>
    <row r="12" spans="1:27" x14ac:dyDescent="0.4">
      <c r="A12" s="195"/>
      <c r="B12" s="194" t="s">
        <v>747</v>
      </c>
      <c r="C12" s="194" t="s">
        <v>746</v>
      </c>
      <c r="D12" s="193" t="s">
        <v>127</v>
      </c>
      <c r="E12" s="195"/>
      <c r="F12" s="195"/>
      <c r="G12" s="74" t="s">
        <v>745</v>
      </c>
      <c r="H12" s="76">
        <v>43150</v>
      </c>
      <c r="I12" s="75">
        <v>50000</v>
      </c>
      <c r="J12" s="198">
        <v>70000</v>
      </c>
      <c r="K12" s="198"/>
      <c r="L12" s="75">
        <f t="shared" ca="1" si="0"/>
        <v>58571</v>
      </c>
      <c r="M12" s="197"/>
      <c r="N12" s="197"/>
      <c r="O12" s="197"/>
      <c r="P12" s="197"/>
      <c r="Q12" s="197"/>
      <c r="R12" s="75"/>
    </row>
    <row r="13" spans="1:27" s="71" customFormat="1" x14ac:dyDescent="0.4">
      <c r="A13" s="77" t="s">
        <v>744</v>
      </c>
      <c r="B13" s="194" t="s">
        <v>743</v>
      </c>
      <c r="C13" s="194" t="s">
        <v>742</v>
      </c>
      <c r="D13" s="193" t="s">
        <v>127</v>
      </c>
      <c r="E13" s="195"/>
      <c r="F13" s="195"/>
      <c r="G13" s="74" t="s">
        <v>741</v>
      </c>
      <c r="H13" s="76">
        <v>45381</v>
      </c>
      <c r="I13" s="75">
        <v>50000</v>
      </c>
      <c r="J13" s="198">
        <v>50000</v>
      </c>
      <c r="K13" s="198"/>
      <c r="L13" s="75">
        <f t="shared" ca="1" si="0"/>
        <v>39904</v>
      </c>
      <c r="M13" s="197"/>
      <c r="N13" s="197"/>
      <c r="O13" s="197"/>
      <c r="P13" s="197"/>
      <c r="Q13" s="197"/>
      <c r="R13" s="75"/>
      <c r="U13" s="70"/>
      <c r="V13" s="70"/>
      <c r="W13" s="70"/>
      <c r="X13" s="70"/>
      <c r="Y13" s="70"/>
      <c r="Z13" s="70"/>
      <c r="AA13" s="70"/>
    </row>
    <row r="14" spans="1:27" s="71" customFormat="1" x14ac:dyDescent="0.4">
      <c r="A14" s="193" t="s">
        <v>740</v>
      </c>
      <c r="B14" s="194" t="s">
        <v>739</v>
      </c>
      <c r="C14" s="194" t="s">
        <v>738</v>
      </c>
      <c r="D14" s="193" t="s">
        <v>127</v>
      </c>
      <c r="E14" s="195"/>
      <c r="F14" s="195"/>
      <c r="G14" s="74" t="s">
        <v>737</v>
      </c>
      <c r="H14" s="76">
        <v>44475</v>
      </c>
      <c r="I14" s="75">
        <v>100000</v>
      </c>
      <c r="J14" s="198">
        <v>50000</v>
      </c>
      <c r="K14" s="198"/>
      <c r="L14" s="75">
        <f t="shared" ca="1" si="0"/>
        <v>57038</v>
      </c>
      <c r="M14" s="197"/>
      <c r="N14" s="197"/>
      <c r="O14" s="197"/>
      <c r="P14" s="197"/>
      <c r="Q14" s="197"/>
      <c r="R14" s="75"/>
      <c r="U14" s="70"/>
      <c r="V14" s="70"/>
      <c r="W14" s="70"/>
      <c r="X14" s="70"/>
      <c r="Y14" s="70"/>
      <c r="Z14" s="70"/>
      <c r="AA14" s="70"/>
    </row>
    <row r="15" spans="1:27" s="71" customFormat="1" x14ac:dyDescent="0.4">
      <c r="A15" s="195"/>
      <c r="B15" s="194" t="s">
        <v>736</v>
      </c>
      <c r="C15" s="194" t="s">
        <v>735</v>
      </c>
      <c r="D15" s="193" t="s">
        <v>127</v>
      </c>
      <c r="E15" s="195"/>
      <c r="F15" s="195"/>
      <c r="G15" s="74" t="s">
        <v>408</v>
      </c>
      <c r="H15" s="76">
        <v>43708</v>
      </c>
      <c r="I15" s="75">
        <v>255000</v>
      </c>
      <c r="J15" s="198">
        <v>100000</v>
      </c>
      <c r="K15" s="198"/>
      <c r="L15" s="75">
        <f t="shared" ca="1" si="0"/>
        <v>97339</v>
      </c>
      <c r="M15" s="197"/>
      <c r="N15" s="197"/>
      <c r="O15" s="197"/>
      <c r="P15" s="197"/>
      <c r="Q15" s="197"/>
      <c r="R15" s="75"/>
      <c r="U15" s="70"/>
      <c r="V15" s="70"/>
      <c r="W15" s="70"/>
      <c r="X15" s="70"/>
      <c r="Y15" s="70"/>
      <c r="Z15" s="70"/>
      <c r="AA15" s="70"/>
    </row>
    <row r="16" spans="1:27" s="71" customFormat="1" x14ac:dyDescent="0.4">
      <c r="A16" s="77" t="s">
        <v>734</v>
      </c>
      <c r="B16" s="194" t="s">
        <v>733</v>
      </c>
      <c r="C16" s="194" t="s">
        <v>732</v>
      </c>
      <c r="D16" s="193" t="s">
        <v>252</v>
      </c>
      <c r="E16" s="195"/>
      <c r="F16" s="195"/>
      <c r="G16" s="74" t="s">
        <v>731</v>
      </c>
      <c r="H16" s="76">
        <v>43583</v>
      </c>
      <c r="I16" s="75">
        <v>90000</v>
      </c>
      <c r="J16" s="198">
        <v>255000</v>
      </c>
      <c r="K16" s="198"/>
      <c r="L16" s="75">
        <f t="shared" ca="1" si="0"/>
        <v>57819</v>
      </c>
      <c r="M16" s="197"/>
      <c r="N16" s="197"/>
      <c r="O16" s="197"/>
      <c r="P16" s="197"/>
      <c r="Q16" s="197"/>
      <c r="R16" s="75"/>
      <c r="U16" s="70"/>
      <c r="V16" s="70"/>
      <c r="W16" s="70"/>
      <c r="X16" s="70"/>
      <c r="Y16" s="70"/>
      <c r="Z16" s="70"/>
      <c r="AA16" s="70"/>
    </row>
    <row r="17" spans="1:27" s="71" customFormat="1" x14ac:dyDescent="0.4">
      <c r="A17" s="193" t="s">
        <v>730</v>
      </c>
      <c r="B17" s="194" t="s">
        <v>729</v>
      </c>
      <c r="C17" s="194" t="s">
        <v>728</v>
      </c>
      <c r="D17" s="193" t="s">
        <v>127</v>
      </c>
      <c r="E17" s="195"/>
      <c r="F17" s="195"/>
      <c r="G17" s="74" t="s">
        <v>727</v>
      </c>
      <c r="H17" s="76">
        <v>43404</v>
      </c>
      <c r="I17" s="75">
        <v>100000</v>
      </c>
      <c r="J17" s="198">
        <v>90000</v>
      </c>
      <c r="K17" s="198"/>
      <c r="L17" s="75">
        <f t="shared" ca="1" si="0"/>
        <v>80624</v>
      </c>
      <c r="M17" s="197"/>
      <c r="N17" s="197"/>
      <c r="O17" s="197"/>
      <c r="P17" s="197"/>
      <c r="Q17" s="197"/>
      <c r="R17" s="75"/>
      <c r="U17" s="70"/>
      <c r="V17" s="70"/>
      <c r="W17" s="70"/>
      <c r="X17" s="70"/>
      <c r="Y17" s="70"/>
      <c r="Z17" s="70"/>
      <c r="AA17" s="70"/>
    </row>
    <row r="18" spans="1:27" s="71" customFormat="1" x14ac:dyDescent="0.4">
      <c r="A18" s="195"/>
      <c r="B18" s="194" t="s">
        <v>726</v>
      </c>
      <c r="C18" s="194" t="s">
        <v>725</v>
      </c>
      <c r="D18" s="193" t="s">
        <v>127</v>
      </c>
      <c r="E18" s="195"/>
      <c r="F18" s="195"/>
      <c r="G18" s="74" t="s">
        <v>724</v>
      </c>
      <c r="H18" s="76">
        <v>43266</v>
      </c>
      <c r="I18" s="75">
        <v>80000</v>
      </c>
      <c r="J18" s="198">
        <v>100000</v>
      </c>
      <c r="K18" s="198"/>
      <c r="L18" s="75">
        <f t="shared" ca="1" si="0"/>
        <v>77814</v>
      </c>
      <c r="M18" s="197"/>
      <c r="N18" s="197"/>
      <c r="O18" s="197"/>
      <c r="P18" s="197"/>
      <c r="Q18" s="197"/>
      <c r="R18" s="75"/>
      <c r="U18" s="70"/>
      <c r="V18" s="70"/>
      <c r="W18" s="70"/>
      <c r="X18" s="70"/>
      <c r="Y18" s="70"/>
      <c r="Z18" s="70"/>
      <c r="AA18" s="70"/>
    </row>
    <row r="19" spans="1:27" s="71" customFormat="1" x14ac:dyDescent="0.4">
      <c r="A19" s="193" t="s">
        <v>723</v>
      </c>
      <c r="B19" s="194" t="s">
        <v>722</v>
      </c>
      <c r="C19" s="194" t="s">
        <v>721</v>
      </c>
      <c r="D19" s="193" t="s">
        <v>127</v>
      </c>
      <c r="E19" s="195"/>
      <c r="F19" s="195"/>
      <c r="G19" s="74" t="s">
        <v>720</v>
      </c>
      <c r="H19" s="76">
        <v>45674</v>
      </c>
      <c r="I19" s="75">
        <v>100000</v>
      </c>
      <c r="J19" s="198">
        <v>80000</v>
      </c>
      <c r="K19" s="198"/>
      <c r="L19" s="75">
        <f t="shared" ca="1" si="0"/>
        <v>71037</v>
      </c>
      <c r="M19" s="197"/>
      <c r="N19" s="197"/>
      <c r="O19" s="197"/>
      <c r="P19" s="197"/>
      <c r="Q19" s="197"/>
      <c r="R19" s="75"/>
      <c r="U19" s="70"/>
      <c r="V19" s="70"/>
      <c r="W19" s="70"/>
      <c r="X19" s="70"/>
      <c r="Y19" s="70"/>
      <c r="Z19" s="70"/>
      <c r="AA19" s="70"/>
    </row>
    <row r="20" spans="1:27" s="71" customFormat="1" x14ac:dyDescent="0.4">
      <c r="A20" s="199"/>
      <c r="B20" s="194" t="s">
        <v>719</v>
      </c>
      <c r="C20" s="194" t="s">
        <v>718</v>
      </c>
      <c r="D20" s="193" t="s">
        <v>127</v>
      </c>
      <c r="E20" s="195"/>
      <c r="F20" s="195"/>
      <c r="G20" s="74" t="s">
        <v>717</v>
      </c>
      <c r="H20" s="76">
        <v>43162</v>
      </c>
      <c r="I20" s="75">
        <v>100000</v>
      </c>
      <c r="J20" s="198">
        <v>100000</v>
      </c>
      <c r="K20" s="198"/>
      <c r="L20" s="75">
        <f t="shared" ca="1" si="0"/>
        <v>33198</v>
      </c>
      <c r="M20" s="197"/>
      <c r="N20" s="197"/>
      <c r="O20" s="197"/>
      <c r="P20" s="197"/>
      <c r="Q20" s="197"/>
      <c r="R20" s="75"/>
      <c r="U20" s="70"/>
      <c r="V20" s="70"/>
      <c r="W20" s="70"/>
      <c r="X20" s="70"/>
      <c r="Y20" s="70"/>
      <c r="Z20" s="70"/>
      <c r="AA20" s="70"/>
    </row>
    <row r="21" spans="1:27" s="71" customFormat="1" x14ac:dyDescent="0.4">
      <c r="A21" s="195"/>
      <c r="B21" s="194" t="s">
        <v>716</v>
      </c>
      <c r="C21" s="194" t="s">
        <v>715</v>
      </c>
      <c r="D21" s="193" t="s">
        <v>127</v>
      </c>
      <c r="E21" s="195"/>
      <c r="F21" s="195"/>
      <c r="G21" s="74" t="s">
        <v>714</v>
      </c>
      <c r="H21" s="76">
        <v>43146</v>
      </c>
      <c r="I21" s="75">
        <v>100000</v>
      </c>
      <c r="J21" s="198">
        <v>100000</v>
      </c>
      <c r="K21" s="198"/>
      <c r="L21" s="75">
        <f t="shared" ca="1" si="0"/>
        <v>54941</v>
      </c>
      <c r="M21" s="197"/>
      <c r="N21" s="197"/>
      <c r="O21" s="197"/>
      <c r="P21" s="197"/>
      <c r="Q21" s="197"/>
      <c r="R21" s="75"/>
      <c r="U21" s="70"/>
      <c r="V21" s="70"/>
      <c r="W21" s="70"/>
      <c r="X21" s="70"/>
      <c r="Y21" s="70"/>
      <c r="Z21" s="70"/>
      <c r="AA21" s="70"/>
    </row>
    <row r="22" spans="1:27" s="71" customFormat="1" x14ac:dyDescent="0.4">
      <c r="A22" s="193" t="s">
        <v>713</v>
      </c>
      <c r="B22" s="194" t="s">
        <v>712</v>
      </c>
      <c r="C22" s="194" t="s">
        <v>711</v>
      </c>
      <c r="D22" s="193" t="s">
        <v>127</v>
      </c>
      <c r="E22" s="195"/>
      <c r="F22" s="195"/>
      <c r="G22" s="74" t="s">
        <v>710</v>
      </c>
      <c r="H22" s="76">
        <v>44137</v>
      </c>
      <c r="I22" s="75">
        <v>100000</v>
      </c>
      <c r="J22" s="198">
        <v>100000</v>
      </c>
      <c r="K22" s="198"/>
      <c r="L22" s="75">
        <f t="shared" ca="1" si="0"/>
        <v>42295</v>
      </c>
      <c r="M22" s="197"/>
      <c r="N22" s="197"/>
      <c r="O22" s="197"/>
      <c r="P22" s="197"/>
      <c r="Q22" s="197"/>
      <c r="R22" s="75"/>
      <c r="U22" s="70"/>
      <c r="V22" s="70"/>
      <c r="W22" s="70"/>
      <c r="X22" s="70"/>
      <c r="Y22" s="70"/>
      <c r="Z22" s="70"/>
      <c r="AA22" s="70"/>
    </row>
    <row r="23" spans="1:27" s="71" customFormat="1" x14ac:dyDescent="0.4">
      <c r="A23" s="199"/>
      <c r="B23" s="194" t="s">
        <v>709</v>
      </c>
      <c r="C23" s="194" t="s">
        <v>708</v>
      </c>
      <c r="D23" s="193" t="s">
        <v>127</v>
      </c>
      <c r="E23" s="195"/>
      <c r="F23" s="195"/>
      <c r="G23" s="74" t="s">
        <v>707</v>
      </c>
      <c r="H23" s="76">
        <v>45036</v>
      </c>
      <c r="I23" s="75">
        <v>200000</v>
      </c>
      <c r="J23" s="198">
        <v>100000</v>
      </c>
      <c r="K23" s="198"/>
      <c r="L23" s="75">
        <f t="shared" ca="1" si="0"/>
        <v>88366</v>
      </c>
      <c r="M23" s="197"/>
      <c r="N23" s="197"/>
      <c r="O23" s="197"/>
      <c r="P23" s="197"/>
      <c r="Q23" s="197"/>
      <c r="R23" s="75"/>
      <c r="U23" s="70"/>
      <c r="V23" s="70"/>
      <c r="W23" s="70"/>
      <c r="X23" s="70"/>
      <c r="Y23" s="70"/>
      <c r="Z23" s="70"/>
      <c r="AA23" s="70"/>
    </row>
    <row r="24" spans="1:27" s="71" customFormat="1" x14ac:dyDescent="0.4">
      <c r="A24" s="199"/>
      <c r="B24" s="194" t="s">
        <v>706</v>
      </c>
      <c r="C24" s="194" t="s">
        <v>705</v>
      </c>
      <c r="D24" s="193" t="s">
        <v>127</v>
      </c>
      <c r="E24" s="195"/>
      <c r="F24" s="195"/>
      <c r="G24" s="74" t="s">
        <v>704</v>
      </c>
      <c r="H24" s="76">
        <v>44336</v>
      </c>
      <c r="I24" s="75">
        <v>100000</v>
      </c>
      <c r="J24" s="198">
        <v>200000</v>
      </c>
      <c r="K24" s="198"/>
      <c r="L24" s="75">
        <f t="shared" ca="1" si="0"/>
        <v>80634</v>
      </c>
      <c r="M24" s="197"/>
      <c r="N24" s="197"/>
      <c r="O24" s="197"/>
      <c r="P24" s="197"/>
      <c r="Q24" s="197"/>
      <c r="R24" s="75"/>
      <c r="U24" s="70"/>
      <c r="V24" s="70"/>
      <c r="W24" s="70"/>
      <c r="X24" s="70"/>
      <c r="Y24" s="70"/>
      <c r="Z24" s="70"/>
      <c r="AA24" s="70"/>
    </row>
    <row r="25" spans="1:27" s="71" customFormat="1" x14ac:dyDescent="0.4">
      <c r="A25" s="199"/>
      <c r="B25" s="194" t="s">
        <v>703</v>
      </c>
      <c r="C25" s="194" t="s">
        <v>702</v>
      </c>
      <c r="D25" s="193" t="s">
        <v>127</v>
      </c>
      <c r="E25" s="195"/>
      <c r="F25" s="195"/>
      <c r="G25" s="74" t="s">
        <v>701</v>
      </c>
      <c r="H25" s="76">
        <v>43210</v>
      </c>
      <c r="I25" s="75">
        <v>200000</v>
      </c>
      <c r="J25" s="198">
        <v>100000</v>
      </c>
      <c r="K25" s="198"/>
      <c r="L25" s="75">
        <f t="shared" ca="1" si="0"/>
        <v>63477</v>
      </c>
      <c r="M25" s="197"/>
      <c r="N25" s="197"/>
      <c r="O25" s="197"/>
      <c r="P25" s="197"/>
      <c r="Q25" s="197"/>
      <c r="R25" s="75"/>
      <c r="U25" s="70"/>
      <c r="V25" s="70"/>
      <c r="W25" s="70"/>
      <c r="X25" s="70"/>
      <c r="Y25" s="70"/>
      <c r="Z25" s="70"/>
      <c r="AA25" s="70"/>
    </row>
    <row r="26" spans="1:27" s="71" customFormat="1" x14ac:dyDescent="0.4">
      <c r="A26" s="199"/>
      <c r="B26" s="194" t="s">
        <v>700</v>
      </c>
      <c r="C26" s="194" t="s">
        <v>699</v>
      </c>
      <c r="D26" s="193" t="s">
        <v>166</v>
      </c>
      <c r="E26" s="195"/>
      <c r="F26" s="195"/>
      <c r="G26" s="74" t="s">
        <v>698</v>
      </c>
      <c r="H26" s="76">
        <v>44232</v>
      </c>
      <c r="I26" s="75">
        <v>500000</v>
      </c>
      <c r="J26" s="198">
        <v>200000</v>
      </c>
      <c r="K26" s="198"/>
      <c r="L26" s="75">
        <f t="shared" ca="1" si="0"/>
        <v>88076</v>
      </c>
      <c r="M26" s="197"/>
      <c r="N26" s="197"/>
      <c r="O26" s="197"/>
      <c r="P26" s="197"/>
      <c r="Q26" s="197"/>
      <c r="R26" s="75"/>
      <c r="U26" s="70"/>
      <c r="V26" s="70"/>
      <c r="W26" s="70"/>
      <c r="X26" s="70"/>
      <c r="Y26" s="70"/>
      <c r="Z26" s="70"/>
      <c r="AA26" s="70"/>
    </row>
    <row r="27" spans="1:27" s="71" customFormat="1" x14ac:dyDescent="0.4">
      <c r="A27" s="195"/>
      <c r="B27" s="194" t="s">
        <v>697</v>
      </c>
      <c r="C27" s="194" t="s">
        <v>696</v>
      </c>
      <c r="D27" s="193" t="s">
        <v>187</v>
      </c>
      <c r="E27" s="195"/>
      <c r="F27" s="195"/>
      <c r="G27" s="74" t="s">
        <v>695</v>
      </c>
      <c r="H27" s="76">
        <v>45194</v>
      </c>
      <c r="I27" s="75">
        <v>200000</v>
      </c>
      <c r="J27" s="198">
        <v>500000</v>
      </c>
      <c r="K27" s="198"/>
      <c r="L27" s="75">
        <f t="shared" ca="1" si="0"/>
        <v>96362</v>
      </c>
      <c r="M27" s="197"/>
      <c r="N27" s="197"/>
      <c r="O27" s="197"/>
      <c r="P27" s="197"/>
      <c r="Q27" s="197"/>
      <c r="R27" s="75"/>
      <c r="U27" s="70"/>
      <c r="V27" s="70"/>
      <c r="W27" s="70"/>
      <c r="X27" s="70"/>
      <c r="Y27" s="70"/>
      <c r="Z27" s="70"/>
      <c r="AA27" s="70"/>
    </row>
    <row r="28" spans="1:27" s="71" customFormat="1" x14ac:dyDescent="0.4">
      <c r="A28" s="200" t="s">
        <v>694</v>
      </c>
      <c r="B28" s="194" t="s">
        <v>693</v>
      </c>
      <c r="C28" s="194" t="s">
        <v>692</v>
      </c>
      <c r="D28" s="193" t="s">
        <v>252</v>
      </c>
      <c r="E28" s="195"/>
      <c r="F28" s="195"/>
      <c r="G28" s="74" t="s">
        <v>691</v>
      </c>
      <c r="H28" s="76">
        <v>43508</v>
      </c>
      <c r="I28" s="75">
        <v>40000</v>
      </c>
      <c r="J28" s="198">
        <v>200000</v>
      </c>
      <c r="K28" s="198"/>
      <c r="L28" s="75">
        <f t="shared" ca="1" si="0"/>
        <v>99571</v>
      </c>
      <c r="M28" s="197"/>
      <c r="N28" s="197"/>
      <c r="O28" s="197"/>
      <c r="P28" s="197"/>
      <c r="Q28" s="197"/>
      <c r="R28" s="75"/>
      <c r="U28" s="70"/>
      <c r="V28" s="70"/>
      <c r="W28" s="70"/>
      <c r="X28" s="70"/>
      <c r="Y28" s="70"/>
      <c r="Z28" s="70"/>
      <c r="AA28" s="70"/>
    </row>
    <row r="29" spans="1:27" s="71" customFormat="1" x14ac:dyDescent="0.4">
      <c r="A29" s="193"/>
      <c r="B29" s="194" t="s">
        <v>690</v>
      </c>
      <c r="C29" s="194" t="s">
        <v>689</v>
      </c>
      <c r="D29" s="193" t="s">
        <v>127</v>
      </c>
      <c r="E29" s="195"/>
      <c r="F29" s="195"/>
      <c r="G29" s="74" t="s">
        <v>688</v>
      </c>
      <c r="H29" s="76">
        <v>43611</v>
      </c>
      <c r="I29" s="75">
        <v>100000</v>
      </c>
      <c r="J29" s="198">
        <v>40000</v>
      </c>
      <c r="K29" s="198"/>
      <c r="L29" s="75">
        <f t="shared" ca="1" si="0"/>
        <v>76836</v>
      </c>
      <c r="M29" s="197"/>
      <c r="N29" s="197"/>
      <c r="O29" s="197"/>
      <c r="P29" s="197"/>
      <c r="Q29" s="197"/>
      <c r="R29" s="75"/>
      <c r="U29" s="70"/>
      <c r="V29" s="70"/>
      <c r="W29" s="70"/>
      <c r="X29" s="70"/>
      <c r="Y29" s="70"/>
      <c r="Z29" s="70"/>
      <c r="AA29" s="70"/>
    </row>
    <row r="30" spans="1:27" s="71" customFormat="1" x14ac:dyDescent="0.4">
      <c r="A30" s="193" t="s">
        <v>687</v>
      </c>
      <c r="B30" s="194" t="s">
        <v>681</v>
      </c>
      <c r="C30" s="194" t="s">
        <v>686</v>
      </c>
      <c r="D30" s="193" t="s">
        <v>127</v>
      </c>
      <c r="E30" s="195"/>
      <c r="F30" s="195"/>
      <c r="G30" s="74" t="s">
        <v>685</v>
      </c>
      <c r="H30" s="76">
        <v>45306</v>
      </c>
      <c r="I30" s="75">
        <v>100000</v>
      </c>
      <c r="J30" s="198">
        <v>100000</v>
      </c>
      <c r="K30" s="198"/>
      <c r="L30" s="75">
        <f t="shared" ca="1" si="0"/>
        <v>41889</v>
      </c>
      <c r="M30" s="197"/>
      <c r="N30" s="197"/>
      <c r="O30" s="197"/>
      <c r="P30" s="197"/>
      <c r="Q30" s="197"/>
      <c r="R30" s="75"/>
      <c r="U30" s="70"/>
      <c r="V30" s="70"/>
      <c r="W30" s="70"/>
      <c r="X30" s="70"/>
      <c r="Y30" s="70"/>
      <c r="Z30" s="70"/>
      <c r="AA30" s="70"/>
    </row>
    <row r="31" spans="1:27" s="71" customFormat="1" x14ac:dyDescent="0.4">
      <c r="A31" s="195"/>
      <c r="B31" s="194" t="s">
        <v>684</v>
      </c>
      <c r="C31" s="194" t="s">
        <v>683</v>
      </c>
      <c r="D31" s="193" t="s">
        <v>127</v>
      </c>
      <c r="E31" s="195"/>
      <c r="F31" s="195"/>
      <c r="G31" s="74" t="s">
        <v>682</v>
      </c>
      <c r="H31" s="76">
        <v>44026</v>
      </c>
      <c r="I31" s="75">
        <v>100000</v>
      </c>
      <c r="J31" s="198">
        <v>100000</v>
      </c>
      <c r="K31" s="198"/>
      <c r="L31" s="75">
        <f t="shared" ca="1" si="0"/>
        <v>62025</v>
      </c>
      <c r="M31" s="197"/>
      <c r="N31" s="197"/>
      <c r="O31" s="197"/>
      <c r="P31" s="197"/>
      <c r="Q31" s="197"/>
      <c r="R31" s="75"/>
      <c r="U31" s="70"/>
      <c r="V31" s="70"/>
      <c r="W31" s="70"/>
      <c r="X31" s="70"/>
      <c r="Y31" s="70"/>
      <c r="Z31" s="70"/>
      <c r="AA31" s="70"/>
    </row>
    <row r="32" spans="1:27" s="71" customFormat="1" x14ac:dyDescent="0.4">
      <c r="A32" s="77"/>
      <c r="B32" s="194" t="s">
        <v>681</v>
      </c>
      <c r="C32" s="194" t="s">
        <v>680</v>
      </c>
      <c r="D32" s="193" t="s">
        <v>127</v>
      </c>
      <c r="E32" s="195"/>
      <c r="F32" s="195"/>
      <c r="G32" s="74" t="s">
        <v>679</v>
      </c>
      <c r="H32" s="76">
        <v>44253</v>
      </c>
      <c r="I32" s="75">
        <v>150000</v>
      </c>
      <c r="J32" s="198">
        <v>100000</v>
      </c>
      <c r="K32" s="198"/>
      <c r="L32" s="75">
        <f t="shared" ca="1" si="0"/>
        <v>54018</v>
      </c>
      <c r="M32" s="197"/>
      <c r="N32" s="197"/>
      <c r="O32" s="197"/>
      <c r="P32" s="197"/>
      <c r="Q32" s="197"/>
      <c r="R32" s="75"/>
      <c r="U32" s="70"/>
      <c r="V32" s="70"/>
      <c r="W32" s="70"/>
      <c r="X32" s="70"/>
      <c r="Y32" s="70"/>
      <c r="Z32" s="70"/>
      <c r="AA32" s="70"/>
    </row>
    <row r="33" spans="1:27" s="71" customFormat="1" x14ac:dyDescent="0.4">
      <c r="A33" s="193" t="s">
        <v>678</v>
      </c>
      <c r="B33" s="194" t="s">
        <v>677</v>
      </c>
      <c r="C33" s="194" t="s">
        <v>676</v>
      </c>
      <c r="D33" s="193" t="s">
        <v>187</v>
      </c>
      <c r="E33" s="195"/>
      <c r="F33" s="195"/>
      <c r="G33" s="74" t="s">
        <v>675</v>
      </c>
      <c r="H33" s="76">
        <v>44936</v>
      </c>
      <c r="I33" s="75">
        <v>50000</v>
      </c>
      <c r="J33" s="198">
        <v>50000</v>
      </c>
      <c r="K33" s="198"/>
      <c r="L33" s="75">
        <f t="shared" ca="1" si="0"/>
        <v>97930</v>
      </c>
      <c r="M33" s="197"/>
      <c r="N33" s="197"/>
      <c r="O33" s="197"/>
      <c r="P33" s="197"/>
      <c r="Q33" s="197"/>
      <c r="R33" s="75"/>
      <c r="U33" s="70"/>
      <c r="V33" s="70"/>
      <c r="W33" s="70"/>
      <c r="X33" s="70"/>
      <c r="Y33" s="70"/>
      <c r="Z33" s="70"/>
      <c r="AA33" s="70"/>
    </row>
    <row r="34" spans="1:27" s="71" customFormat="1" x14ac:dyDescent="0.4">
      <c r="A34" s="195"/>
      <c r="B34" s="194" t="s">
        <v>674</v>
      </c>
      <c r="C34" s="194" t="s">
        <v>673</v>
      </c>
      <c r="D34" s="193" t="s">
        <v>127</v>
      </c>
      <c r="E34" s="195"/>
      <c r="F34" s="195"/>
      <c r="G34" s="74" t="s">
        <v>672</v>
      </c>
      <c r="H34" s="76">
        <v>44672</v>
      </c>
      <c r="I34" s="75">
        <v>100000</v>
      </c>
      <c r="J34" s="198">
        <v>50000</v>
      </c>
      <c r="K34" s="198"/>
      <c r="L34" s="75">
        <f t="shared" ca="1" si="0"/>
        <v>84616</v>
      </c>
      <c r="M34" s="197"/>
      <c r="N34" s="197"/>
      <c r="O34" s="197"/>
      <c r="P34" s="197"/>
      <c r="Q34" s="197"/>
      <c r="R34" s="75"/>
      <c r="U34" s="70"/>
      <c r="V34" s="70"/>
      <c r="W34" s="70"/>
      <c r="X34" s="70"/>
      <c r="Y34" s="70"/>
      <c r="Z34" s="70"/>
      <c r="AA34" s="70"/>
    </row>
    <row r="35" spans="1:27" s="71" customFormat="1" x14ac:dyDescent="0.4">
      <c r="A35" s="200" t="s">
        <v>671</v>
      </c>
      <c r="B35" s="194" t="s">
        <v>653</v>
      </c>
      <c r="C35" s="194" t="s">
        <v>670</v>
      </c>
      <c r="D35" s="193" t="s">
        <v>127</v>
      </c>
      <c r="E35" s="195"/>
      <c r="F35" s="195"/>
      <c r="G35" s="74" t="s">
        <v>669</v>
      </c>
      <c r="H35" s="76">
        <v>44262</v>
      </c>
      <c r="I35" s="75">
        <v>100000</v>
      </c>
      <c r="J35" s="198">
        <v>100000</v>
      </c>
      <c r="K35" s="198"/>
      <c r="L35" s="75">
        <f t="shared" ca="1" si="0"/>
        <v>56213</v>
      </c>
      <c r="M35" s="197"/>
      <c r="N35" s="197"/>
      <c r="O35" s="197"/>
      <c r="P35" s="197"/>
      <c r="Q35" s="197"/>
      <c r="R35" s="75"/>
      <c r="U35" s="70"/>
      <c r="V35" s="70"/>
      <c r="W35" s="70"/>
      <c r="X35" s="70"/>
      <c r="Y35" s="70"/>
      <c r="Z35" s="70"/>
      <c r="AA35" s="70"/>
    </row>
    <row r="36" spans="1:27" s="71" customFormat="1" x14ac:dyDescent="0.4">
      <c r="A36" s="192"/>
      <c r="B36" s="194" t="s">
        <v>668</v>
      </c>
      <c r="C36" s="194" t="s">
        <v>667</v>
      </c>
      <c r="D36" s="193" t="s">
        <v>127</v>
      </c>
      <c r="E36" s="195"/>
      <c r="F36" s="195"/>
      <c r="G36" s="74" t="s">
        <v>666</v>
      </c>
      <c r="H36" s="76">
        <v>44402</v>
      </c>
      <c r="I36" s="75">
        <v>100000</v>
      </c>
      <c r="J36" s="198">
        <v>100000</v>
      </c>
      <c r="K36" s="198"/>
      <c r="L36" s="75">
        <f t="shared" ca="1" si="0"/>
        <v>88105</v>
      </c>
      <c r="M36" s="197"/>
      <c r="N36" s="197"/>
      <c r="O36" s="197"/>
      <c r="P36" s="197"/>
      <c r="Q36" s="197"/>
      <c r="R36" s="75"/>
      <c r="U36" s="70"/>
      <c r="V36" s="70"/>
      <c r="W36" s="70"/>
      <c r="X36" s="70"/>
      <c r="Y36" s="70"/>
      <c r="Z36" s="70"/>
      <c r="AA36" s="70"/>
    </row>
    <row r="37" spans="1:27" s="71" customFormat="1" x14ac:dyDescent="0.4">
      <c r="A37" s="192"/>
      <c r="B37" s="194" t="s">
        <v>665</v>
      </c>
      <c r="C37" s="194" t="s">
        <v>664</v>
      </c>
      <c r="D37" s="193" t="s">
        <v>127</v>
      </c>
      <c r="E37" s="195"/>
      <c r="F37" s="195"/>
      <c r="G37" s="74" t="s">
        <v>663</v>
      </c>
      <c r="H37" s="76">
        <v>45527</v>
      </c>
      <c r="I37" s="75">
        <v>100000</v>
      </c>
      <c r="J37" s="198">
        <v>100000</v>
      </c>
      <c r="K37" s="198"/>
      <c r="L37" s="75">
        <f t="shared" ca="1" si="0"/>
        <v>67033</v>
      </c>
      <c r="M37" s="197"/>
      <c r="N37" s="197"/>
      <c r="O37" s="197"/>
      <c r="P37" s="197"/>
      <c r="Q37" s="197"/>
      <c r="R37" s="75"/>
      <c r="U37" s="70"/>
      <c r="V37" s="70"/>
      <c r="W37" s="70"/>
      <c r="X37" s="70"/>
      <c r="Y37" s="70"/>
      <c r="Z37" s="70"/>
      <c r="AA37" s="70"/>
    </row>
    <row r="38" spans="1:27" s="71" customFormat="1" x14ac:dyDescent="0.4">
      <c r="A38" s="192"/>
      <c r="B38" s="194" t="s">
        <v>662</v>
      </c>
      <c r="C38" s="194" t="s">
        <v>661</v>
      </c>
      <c r="D38" s="193" t="s">
        <v>127</v>
      </c>
      <c r="E38" s="195"/>
      <c r="F38" s="195"/>
      <c r="G38" s="74" t="s">
        <v>660</v>
      </c>
      <c r="H38" s="76">
        <v>43514</v>
      </c>
      <c r="I38" s="75">
        <v>100000</v>
      </c>
      <c r="J38" s="198">
        <v>100000</v>
      </c>
      <c r="K38" s="198"/>
      <c r="L38" s="75">
        <f t="shared" ca="1" si="0"/>
        <v>42456</v>
      </c>
      <c r="M38" s="197"/>
      <c r="N38" s="197"/>
      <c r="O38" s="197"/>
      <c r="P38" s="197"/>
      <c r="Q38" s="197"/>
      <c r="R38" s="75"/>
      <c r="U38" s="70"/>
      <c r="V38" s="70"/>
      <c r="W38" s="70"/>
      <c r="X38" s="70"/>
      <c r="Y38" s="70"/>
      <c r="Z38" s="70"/>
      <c r="AA38" s="70"/>
    </row>
    <row r="39" spans="1:27" s="71" customFormat="1" x14ac:dyDescent="0.4">
      <c r="A39" s="192"/>
      <c r="B39" s="194" t="s">
        <v>659</v>
      </c>
      <c r="C39" s="194" t="s">
        <v>658</v>
      </c>
      <c r="D39" s="193" t="s">
        <v>127</v>
      </c>
      <c r="E39" s="195"/>
      <c r="F39" s="195"/>
      <c r="G39" s="74" t="s">
        <v>657</v>
      </c>
      <c r="H39" s="76">
        <v>45244</v>
      </c>
      <c r="I39" s="75">
        <v>40000</v>
      </c>
      <c r="J39" s="198">
        <v>100000</v>
      </c>
      <c r="K39" s="198"/>
      <c r="L39" s="75">
        <f t="shared" ca="1" si="0"/>
        <v>46158</v>
      </c>
      <c r="M39" s="197"/>
      <c r="N39" s="197"/>
      <c r="O39" s="197"/>
      <c r="P39" s="197"/>
      <c r="Q39" s="197"/>
      <c r="R39" s="75"/>
      <c r="U39" s="70"/>
      <c r="V39" s="70"/>
      <c r="W39" s="70"/>
      <c r="X39" s="70"/>
      <c r="Y39" s="70"/>
      <c r="Z39" s="70"/>
      <c r="AA39" s="70"/>
    </row>
    <row r="40" spans="1:27" s="71" customFormat="1" x14ac:dyDescent="0.4">
      <c r="A40" s="192"/>
      <c r="B40" s="194" t="s">
        <v>653</v>
      </c>
      <c r="C40" s="194" t="s">
        <v>656</v>
      </c>
      <c r="D40" s="193" t="s">
        <v>127</v>
      </c>
      <c r="E40" s="195"/>
      <c r="F40" s="195"/>
      <c r="G40" s="74" t="s">
        <v>655</v>
      </c>
      <c r="H40" s="76">
        <v>44656</v>
      </c>
      <c r="I40" s="75">
        <v>100000</v>
      </c>
      <c r="J40" s="198">
        <v>40000</v>
      </c>
      <c r="K40" s="198"/>
      <c r="L40" s="75">
        <f t="shared" ca="1" si="0"/>
        <v>73082</v>
      </c>
      <c r="M40" s="197"/>
      <c r="N40" s="197"/>
      <c r="O40" s="197"/>
      <c r="P40" s="197"/>
      <c r="Q40" s="197"/>
      <c r="R40" s="75"/>
      <c r="U40" s="70"/>
      <c r="V40" s="70"/>
      <c r="W40" s="70"/>
      <c r="X40" s="70"/>
      <c r="Y40" s="70"/>
      <c r="Z40" s="70"/>
      <c r="AA40" s="70"/>
    </row>
    <row r="41" spans="1:27" s="71" customFormat="1" x14ac:dyDescent="0.4">
      <c r="A41" s="192"/>
      <c r="B41" s="194" t="s">
        <v>653</v>
      </c>
      <c r="C41" s="194" t="s">
        <v>654</v>
      </c>
      <c r="D41" s="193" t="s">
        <v>127</v>
      </c>
      <c r="E41" s="195"/>
      <c r="F41" s="195"/>
      <c r="G41" s="74" t="s">
        <v>570</v>
      </c>
      <c r="H41" s="76">
        <v>44507</v>
      </c>
      <c r="I41" s="75">
        <v>350000</v>
      </c>
      <c r="J41" s="198">
        <v>100000</v>
      </c>
      <c r="K41" s="198"/>
      <c r="L41" s="75">
        <f t="shared" ca="1" si="0"/>
        <v>79842</v>
      </c>
      <c r="M41" s="197"/>
      <c r="N41" s="197"/>
      <c r="O41" s="197"/>
      <c r="P41" s="197"/>
      <c r="Q41" s="197"/>
      <c r="R41" s="75"/>
      <c r="U41" s="70"/>
      <c r="V41" s="70"/>
      <c r="W41" s="70"/>
      <c r="X41" s="70"/>
      <c r="Y41" s="70"/>
      <c r="Z41" s="70"/>
      <c r="AA41" s="70"/>
    </row>
    <row r="42" spans="1:27" s="71" customFormat="1" x14ac:dyDescent="0.4">
      <c r="A42" s="193"/>
      <c r="B42" s="194" t="s">
        <v>653</v>
      </c>
      <c r="C42" s="194" t="s">
        <v>652</v>
      </c>
      <c r="D42" s="193" t="s">
        <v>252</v>
      </c>
      <c r="E42" s="195"/>
      <c r="F42" s="195"/>
      <c r="G42" s="74" t="s">
        <v>651</v>
      </c>
      <c r="H42" s="76">
        <v>45380</v>
      </c>
      <c r="I42" s="75">
        <v>60000</v>
      </c>
      <c r="J42" s="198">
        <v>350000</v>
      </c>
      <c r="K42" s="198"/>
      <c r="L42" s="75">
        <f t="shared" ca="1" si="0"/>
        <v>50166</v>
      </c>
      <c r="M42" s="197"/>
      <c r="N42" s="197"/>
      <c r="O42" s="197"/>
      <c r="P42" s="197"/>
      <c r="Q42" s="197"/>
      <c r="R42" s="75"/>
      <c r="U42" s="70"/>
      <c r="V42" s="70"/>
      <c r="W42" s="70"/>
      <c r="X42" s="70"/>
      <c r="Y42" s="70"/>
      <c r="Z42" s="70"/>
      <c r="AA42" s="70"/>
    </row>
    <row r="43" spans="1:27" s="71" customFormat="1" x14ac:dyDescent="0.4">
      <c r="A43" s="200" t="s">
        <v>650</v>
      </c>
      <c r="B43" s="194" t="s">
        <v>645</v>
      </c>
      <c r="C43" s="194" t="s">
        <v>649</v>
      </c>
      <c r="D43" s="193" t="s">
        <v>127</v>
      </c>
      <c r="E43" s="195"/>
      <c r="F43" s="195"/>
      <c r="G43" s="74" t="s">
        <v>648</v>
      </c>
      <c r="H43" s="76">
        <v>44762</v>
      </c>
      <c r="I43" s="75">
        <v>70000</v>
      </c>
      <c r="J43" s="198">
        <v>60000</v>
      </c>
      <c r="K43" s="198"/>
      <c r="L43" s="75">
        <f t="shared" ca="1" si="0"/>
        <v>98981</v>
      </c>
      <c r="M43" s="197"/>
      <c r="N43" s="197"/>
      <c r="O43" s="197"/>
      <c r="P43" s="197"/>
      <c r="Q43" s="197"/>
      <c r="R43" s="75"/>
      <c r="U43" s="70"/>
      <c r="V43" s="70"/>
      <c r="W43" s="70"/>
      <c r="X43" s="70"/>
      <c r="Y43" s="70"/>
      <c r="Z43" s="70"/>
      <c r="AA43" s="70"/>
    </row>
    <row r="44" spans="1:27" s="71" customFormat="1" x14ac:dyDescent="0.4">
      <c r="A44" s="192"/>
      <c r="B44" s="194" t="s">
        <v>647</v>
      </c>
      <c r="C44" s="194" t="s">
        <v>646</v>
      </c>
      <c r="D44" s="193" t="s">
        <v>127</v>
      </c>
      <c r="E44" s="195"/>
      <c r="F44" s="195"/>
      <c r="G44" s="74" t="s">
        <v>437</v>
      </c>
      <c r="H44" s="76">
        <v>45001</v>
      </c>
      <c r="I44" s="75">
        <v>150000</v>
      </c>
      <c r="J44" s="198">
        <v>70000</v>
      </c>
      <c r="K44" s="198"/>
      <c r="L44" s="75">
        <f t="shared" ca="1" si="0"/>
        <v>37176</v>
      </c>
      <c r="M44" s="197"/>
      <c r="N44" s="197"/>
      <c r="O44" s="197"/>
      <c r="P44" s="197"/>
      <c r="Q44" s="197"/>
      <c r="R44" s="75"/>
      <c r="U44" s="70"/>
      <c r="V44" s="70"/>
      <c r="W44" s="70"/>
      <c r="X44" s="70"/>
      <c r="Y44" s="70"/>
      <c r="Z44" s="70"/>
      <c r="AA44" s="70"/>
    </row>
    <row r="45" spans="1:27" s="71" customFormat="1" x14ac:dyDescent="0.4">
      <c r="A45" s="193"/>
      <c r="B45" s="194" t="s">
        <v>645</v>
      </c>
      <c r="C45" s="194" t="s">
        <v>644</v>
      </c>
      <c r="D45" s="193" t="s">
        <v>127</v>
      </c>
      <c r="E45" s="195"/>
      <c r="F45" s="195"/>
      <c r="G45" s="74" t="s">
        <v>643</v>
      </c>
      <c r="H45" s="76">
        <v>43589</v>
      </c>
      <c r="I45" s="75">
        <v>20000</v>
      </c>
      <c r="J45" s="198">
        <v>150000</v>
      </c>
      <c r="K45" s="198"/>
      <c r="L45" s="75">
        <f t="shared" ca="1" si="0"/>
        <v>52654</v>
      </c>
      <c r="M45" s="197"/>
      <c r="N45" s="197"/>
      <c r="O45" s="197"/>
      <c r="P45" s="197"/>
      <c r="Q45" s="197"/>
      <c r="R45" s="75"/>
      <c r="U45" s="70"/>
      <c r="V45" s="70"/>
      <c r="W45" s="70"/>
      <c r="X45" s="70"/>
      <c r="Y45" s="70"/>
      <c r="Z45" s="70"/>
      <c r="AA45" s="70"/>
    </row>
    <row r="46" spans="1:27" s="71" customFormat="1" x14ac:dyDescent="0.4">
      <c r="A46" s="200" t="s">
        <v>642</v>
      </c>
      <c r="B46" s="194" t="s">
        <v>628</v>
      </c>
      <c r="C46" s="194" t="s">
        <v>641</v>
      </c>
      <c r="D46" s="193" t="s">
        <v>127</v>
      </c>
      <c r="E46" s="195"/>
      <c r="F46" s="195"/>
      <c r="G46" s="74" t="s">
        <v>640</v>
      </c>
      <c r="H46" s="76">
        <v>45525</v>
      </c>
      <c r="I46" s="75">
        <v>10000</v>
      </c>
      <c r="J46" s="198">
        <v>20000</v>
      </c>
      <c r="K46" s="198"/>
      <c r="L46" s="75">
        <f t="shared" ca="1" si="0"/>
        <v>29706</v>
      </c>
      <c r="M46" s="197"/>
      <c r="N46" s="197"/>
      <c r="O46" s="197"/>
      <c r="P46" s="197"/>
      <c r="Q46" s="197"/>
      <c r="R46" s="75"/>
      <c r="U46" s="70"/>
      <c r="V46" s="70"/>
      <c r="W46" s="70"/>
      <c r="X46" s="70"/>
      <c r="Y46" s="70"/>
      <c r="Z46" s="70"/>
      <c r="AA46" s="70"/>
    </row>
    <row r="47" spans="1:27" s="71" customFormat="1" x14ac:dyDescent="0.4">
      <c r="A47" s="192"/>
      <c r="B47" s="194" t="s">
        <v>639</v>
      </c>
      <c r="C47" s="194" t="s">
        <v>638</v>
      </c>
      <c r="D47" s="193" t="s">
        <v>127</v>
      </c>
      <c r="E47" s="195"/>
      <c r="F47" s="195"/>
      <c r="G47" s="74" t="s">
        <v>637</v>
      </c>
      <c r="H47" s="76">
        <v>44193</v>
      </c>
      <c r="I47" s="75">
        <v>300000</v>
      </c>
      <c r="J47" s="198">
        <v>10000</v>
      </c>
      <c r="K47" s="198"/>
      <c r="L47" s="75">
        <f t="shared" ca="1" si="0"/>
        <v>57439</v>
      </c>
      <c r="M47" s="197"/>
      <c r="N47" s="197"/>
      <c r="O47" s="197"/>
      <c r="P47" s="197"/>
      <c r="Q47" s="197"/>
      <c r="R47" s="75"/>
      <c r="U47" s="70"/>
      <c r="V47" s="70"/>
      <c r="W47" s="70"/>
      <c r="X47" s="70"/>
      <c r="Y47" s="70"/>
      <c r="Z47" s="70"/>
      <c r="AA47" s="70"/>
    </row>
    <row r="48" spans="1:27" s="71" customFormat="1" x14ac:dyDescent="0.4">
      <c r="A48" s="192"/>
      <c r="B48" s="194" t="s">
        <v>628</v>
      </c>
      <c r="C48" s="194" t="s">
        <v>636</v>
      </c>
      <c r="D48" s="193" t="s">
        <v>252</v>
      </c>
      <c r="E48" s="195"/>
      <c r="F48" s="195"/>
      <c r="G48" s="74" t="s">
        <v>635</v>
      </c>
      <c r="H48" s="76">
        <v>44930</v>
      </c>
      <c r="I48" s="75">
        <v>100000</v>
      </c>
      <c r="J48" s="198">
        <v>300000</v>
      </c>
      <c r="K48" s="198"/>
      <c r="L48" s="75">
        <f t="shared" ca="1" si="0"/>
        <v>62691</v>
      </c>
      <c r="M48" s="197"/>
      <c r="N48" s="197"/>
      <c r="O48" s="197"/>
      <c r="P48" s="197"/>
      <c r="Q48" s="197"/>
      <c r="R48" s="75"/>
      <c r="U48" s="70"/>
      <c r="V48" s="70"/>
      <c r="W48" s="70"/>
      <c r="X48" s="70"/>
      <c r="Y48" s="70"/>
      <c r="Z48" s="70"/>
      <c r="AA48" s="70"/>
    </row>
    <row r="49" spans="1:27" s="71" customFormat="1" x14ac:dyDescent="0.4">
      <c r="A49" s="192"/>
      <c r="B49" s="194" t="s">
        <v>628</v>
      </c>
      <c r="C49" s="194" t="s">
        <v>634</v>
      </c>
      <c r="D49" s="193" t="s">
        <v>127</v>
      </c>
      <c r="E49" s="195"/>
      <c r="F49" s="195"/>
      <c r="G49" s="74" t="s">
        <v>633</v>
      </c>
      <c r="H49" s="76">
        <v>43490</v>
      </c>
      <c r="I49" s="75">
        <v>40000</v>
      </c>
      <c r="J49" s="198">
        <v>100000</v>
      </c>
      <c r="K49" s="198"/>
      <c r="L49" s="75">
        <f t="shared" ca="1" si="0"/>
        <v>92325</v>
      </c>
      <c r="M49" s="197"/>
      <c r="N49" s="197"/>
      <c r="O49" s="197"/>
      <c r="P49" s="197"/>
      <c r="Q49" s="197"/>
      <c r="R49" s="75"/>
      <c r="U49" s="70"/>
      <c r="V49" s="70"/>
      <c r="W49" s="70"/>
      <c r="X49" s="70"/>
      <c r="Y49" s="70"/>
      <c r="Z49" s="70"/>
      <c r="AA49" s="70"/>
    </row>
    <row r="50" spans="1:27" s="71" customFormat="1" x14ac:dyDescent="0.4">
      <c r="A50" s="192"/>
      <c r="B50" s="194" t="s">
        <v>628</v>
      </c>
      <c r="C50" s="194" t="s">
        <v>632</v>
      </c>
      <c r="D50" s="193" t="s">
        <v>127</v>
      </c>
      <c r="E50" s="195"/>
      <c r="F50" s="195"/>
      <c r="G50" s="74" t="s">
        <v>631</v>
      </c>
      <c r="H50" s="76">
        <v>44872</v>
      </c>
      <c r="I50" s="75">
        <v>50000</v>
      </c>
      <c r="J50" s="198">
        <v>40000</v>
      </c>
      <c r="K50" s="198"/>
      <c r="L50" s="75">
        <f t="shared" ca="1" si="0"/>
        <v>38375</v>
      </c>
      <c r="M50" s="197"/>
      <c r="N50" s="197"/>
      <c r="O50" s="197"/>
      <c r="P50" s="197"/>
      <c r="Q50" s="197"/>
      <c r="R50" s="75"/>
      <c r="U50" s="70"/>
      <c r="V50" s="70"/>
      <c r="W50" s="70"/>
      <c r="X50" s="70"/>
      <c r="Y50" s="70"/>
      <c r="Z50" s="70"/>
      <c r="AA50" s="70"/>
    </row>
    <row r="51" spans="1:27" s="71" customFormat="1" x14ac:dyDescent="0.4">
      <c r="A51" s="192"/>
      <c r="B51" s="194" t="s">
        <v>628</v>
      </c>
      <c r="C51" s="194" t="s">
        <v>630</v>
      </c>
      <c r="D51" s="193" t="s">
        <v>127</v>
      </c>
      <c r="E51" s="195"/>
      <c r="F51" s="195"/>
      <c r="G51" s="74" t="s">
        <v>629</v>
      </c>
      <c r="H51" s="76">
        <v>42940</v>
      </c>
      <c r="I51" s="75">
        <v>100000</v>
      </c>
      <c r="J51" s="198">
        <v>50000</v>
      </c>
      <c r="K51" s="198"/>
      <c r="L51" s="75">
        <f t="shared" ca="1" si="0"/>
        <v>87270</v>
      </c>
      <c r="M51" s="197"/>
      <c r="N51" s="197"/>
      <c r="O51" s="197"/>
      <c r="P51" s="197"/>
      <c r="Q51" s="197"/>
      <c r="R51" s="75"/>
      <c r="U51" s="70"/>
      <c r="V51" s="70"/>
      <c r="W51" s="70"/>
      <c r="X51" s="70"/>
      <c r="Y51" s="70"/>
      <c r="Z51" s="70"/>
      <c r="AA51" s="70"/>
    </row>
    <row r="52" spans="1:27" s="71" customFormat="1" x14ac:dyDescent="0.4">
      <c r="A52" s="193"/>
      <c r="B52" s="194" t="s">
        <v>628</v>
      </c>
      <c r="C52" s="194" t="s">
        <v>627</v>
      </c>
      <c r="D52" s="193" t="s">
        <v>127</v>
      </c>
      <c r="E52" s="195"/>
      <c r="F52" s="195"/>
      <c r="G52" s="74" t="s">
        <v>626</v>
      </c>
      <c r="H52" s="76">
        <v>44615</v>
      </c>
      <c r="I52" s="75">
        <v>22000</v>
      </c>
      <c r="J52" s="198">
        <v>100000</v>
      </c>
      <c r="K52" s="198"/>
      <c r="L52" s="75">
        <f t="shared" ca="1" si="0"/>
        <v>50879</v>
      </c>
      <c r="M52" s="197"/>
      <c r="N52" s="197"/>
      <c r="O52" s="197"/>
      <c r="P52" s="197"/>
      <c r="Q52" s="197"/>
      <c r="R52" s="75"/>
      <c r="U52" s="70"/>
      <c r="V52" s="70"/>
      <c r="W52" s="70"/>
      <c r="X52" s="70"/>
      <c r="Y52" s="70"/>
      <c r="Z52" s="70"/>
      <c r="AA52" s="70"/>
    </row>
    <row r="53" spans="1:27" s="71" customFormat="1" x14ac:dyDescent="0.4">
      <c r="A53" s="200" t="s">
        <v>625</v>
      </c>
      <c r="B53" s="194" t="s">
        <v>615</v>
      </c>
      <c r="C53" s="194" t="s">
        <v>624</v>
      </c>
      <c r="D53" s="193" t="s">
        <v>127</v>
      </c>
      <c r="E53" s="195"/>
      <c r="F53" s="195"/>
      <c r="G53" s="74" t="s">
        <v>623</v>
      </c>
      <c r="H53" s="76">
        <v>43113</v>
      </c>
      <c r="I53" s="75">
        <v>15000</v>
      </c>
      <c r="J53" s="198">
        <v>22000</v>
      </c>
      <c r="K53" s="198"/>
      <c r="L53" s="75">
        <f t="shared" ca="1" si="0"/>
        <v>68623</v>
      </c>
      <c r="M53" s="197"/>
      <c r="N53" s="197"/>
      <c r="O53" s="197"/>
      <c r="P53" s="197"/>
      <c r="Q53" s="197"/>
      <c r="R53" s="75"/>
      <c r="U53" s="70"/>
      <c r="V53" s="70"/>
      <c r="W53" s="70"/>
      <c r="X53" s="70"/>
      <c r="Y53" s="70"/>
      <c r="Z53" s="70"/>
      <c r="AA53" s="70"/>
    </row>
    <row r="54" spans="1:27" s="71" customFormat="1" x14ac:dyDescent="0.4">
      <c r="A54" s="192"/>
      <c r="B54" s="194" t="s">
        <v>618</v>
      </c>
      <c r="C54" s="194" t="s">
        <v>622</v>
      </c>
      <c r="D54" s="193" t="s">
        <v>127</v>
      </c>
      <c r="E54" s="195"/>
      <c r="F54" s="195"/>
      <c r="G54" s="74" t="s">
        <v>621</v>
      </c>
      <c r="H54" s="76">
        <v>42941</v>
      </c>
      <c r="I54" s="75">
        <v>100000</v>
      </c>
      <c r="J54" s="198">
        <v>15000</v>
      </c>
      <c r="K54" s="198"/>
      <c r="L54" s="75">
        <f t="shared" ca="1" si="0"/>
        <v>39633</v>
      </c>
      <c r="M54" s="197"/>
      <c r="N54" s="197"/>
      <c r="O54" s="197"/>
      <c r="P54" s="197"/>
      <c r="Q54" s="197"/>
      <c r="R54" s="75"/>
      <c r="U54" s="70"/>
      <c r="V54" s="70"/>
      <c r="W54" s="70"/>
      <c r="X54" s="70"/>
      <c r="Y54" s="70"/>
      <c r="Z54" s="70"/>
      <c r="AA54" s="70"/>
    </row>
    <row r="55" spans="1:27" s="71" customFormat="1" x14ac:dyDescent="0.4">
      <c r="A55" s="192"/>
      <c r="B55" s="194" t="s">
        <v>615</v>
      </c>
      <c r="C55" s="194" t="s">
        <v>620</v>
      </c>
      <c r="D55" s="193" t="s">
        <v>127</v>
      </c>
      <c r="E55" s="195"/>
      <c r="F55" s="195"/>
      <c r="G55" s="74" t="s">
        <v>619</v>
      </c>
      <c r="H55" s="76">
        <v>44713</v>
      </c>
      <c r="I55" s="75">
        <v>100000</v>
      </c>
      <c r="J55" s="198">
        <v>100000</v>
      </c>
      <c r="K55" s="198"/>
      <c r="L55" s="75">
        <f t="shared" ca="1" si="0"/>
        <v>69680</v>
      </c>
      <c r="M55" s="197"/>
      <c r="N55" s="197"/>
      <c r="O55" s="197"/>
      <c r="P55" s="197"/>
      <c r="Q55" s="197"/>
      <c r="R55" s="75"/>
      <c r="U55" s="70"/>
      <c r="V55" s="70"/>
      <c r="W55" s="70"/>
      <c r="X55" s="70"/>
      <c r="Y55" s="70"/>
      <c r="Z55" s="70"/>
      <c r="AA55" s="70"/>
    </row>
    <row r="56" spans="1:27" s="71" customFormat="1" x14ac:dyDescent="0.4">
      <c r="A56" s="192"/>
      <c r="B56" s="194" t="s">
        <v>618</v>
      </c>
      <c r="C56" s="194" t="s">
        <v>617</v>
      </c>
      <c r="D56" s="193" t="s">
        <v>127</v>
      </c>
      <c r="E56" s="195"/>
      <c r="F56" s="195"/>
      <c r="G56" s="74" t="s">
        <v>616</v>
      </c>
      <c r="H56" s="76">
        <v>44293</v>
      </c>
      <c r="I56" s="75">
        <v>400000</v>
      </c>
      <c r="J56" s="198">
        <v>100000</v>
      </c>
      <c r="K56" s="198"/>
      <c r="L56" s="75">
        <f t="shared" ca="1" si="0"/>
        <v>96444</v>
      </c>
      <c r="M56" s="197"/>
      <c r="N56" s="197"/>
      <c r="O56" s="197"/>
      <c r="P56" s="197"/>
      <c r="Q56" s="197"/>
      <c r="R56" s="75"/>
      <c r="U56" s="70"/>
      <c r="V56" s="70"/>
      <c r="W56" s="70"/>
      <c r="X56" s="70"/>
      <c r="Y56" s="70"/>
      <c r="Z56" s="70"/>
      <c r="AA56" s="70"/>
    </row>
    <row r="57" spans="1:27" s="71" customFormat="1" x14ac:dyDescent="0.4">
      <c r="A57" s="193"/>
      <c r="B57" s="194" t="s">
        <v>615</v>
      </c>
      <c r="C57" s="194" t="s">
        <v>614</v>
      </c>
      <c r="D57" s="193" t="s">
        <v>252</v>
      </c>
      <c r="E57" s="195"/>
      <c r="F57" s="195"/>
      <c r="G57" s="74" t="s">
        <v>613</v>
      </c>
      <c r="H57" s="76">
        <v>44138</v>
      </c>
      <c r="I57" s="75">
        <v>50000</v>
      </c>
      <c r="J57" s="198">
        <v>400000</v>
      </c>
      <c r="K57" s="198"/>
      <c r="L57" s="75">
        <f t="shared" ca="1" si="0"/>
        <v>25415</v>
      </c>
      <c r="M57" s="197"/>
      <c r="N57" s="197"/>
      <c r="O57" s="197"/>
      <c r="P57" s="197"/>
      <c r="Q57" s="197"/>
      <c r="R57" s="75"/>
      <c r="U57" s="70"/>
      <c r="V57" s="70"/>
      <c r="W57" s="70"/>
      <c r="X57" s="70"/>
      <c r="Y57" s="70"/>
      <c r="Z57" s="70"/>
      <c r="AA57" s="70"/>
    </row>
    <row r="58" spans="1:27" s="71" customFormat="1" x14ac:dyDescent="0.4">
      <c r="A58" s="200" t="s">
        <v>612</v>
      </c>
      <c r="B58" s="194" t="s">
        <v>598</v>
      </c>
      <c r="C58" s="194" t="s">
        <v>611</v>
      </c>
      <c r="D58" s="193" t="s">
        <v>127</v>
      </c>
      <c r="E58" s="195"/>
      <c r="F58" s="195"/>
      <c r="G58" s="74" t="s">
        <v>610</v>
      </c>
      <c r="H58" s="76">
        <v>42946</v>
      </c>
      <c r="I58" s="75">
        <v>50000</v>
      </c>
      <c r="J58" s="198">
        <v>50000</v>
      </c>
      <c r="K58" s="198"/>
      <c r="L58" s="75">
        <f t="shared" ca="1" si="0"/>
        <v>96913</v>
      </c>
      <c r="M58" s="197"/>
      <c r="N58" s="197"/>
      <c r="O58" s="197"/>
      <c r="P58" s="197"/>
      <c r="Q58" s="197"/>
      <c r="R58" s="75"/>
      <c r="U58" s="70"/>
      <c r="V58" s="70"/>
      <c r="W58" s="70"/>
      <c r="X58" s="70"/>
      <c r="Y58" s="70"/>
      <c r="Z58" s="70"/>
      <c r="AA58" s="70"/>
    </row>
    <row r="59" spans="1:27" s="71" customFormat="1" x14ac:dyDescent="0.4">
      <c r="A59" s="192"/>
      <c r="B59" s="194" t="s">
        <v>609</v>
      </c>
      <c r="C59" s="194" t="s">
        <v>608</v>
      </c>
      <c r="D59" s="193" t="s">
        <v>127</v>
      </c>
      <c r="E59" s="195"/>
      <c r="F59" s="195"/>
      <c r="G59" s="74" t="s">
        <v>607</v>
      </c>
      <c r="H59" s="76">
        <v>43138</v>
      </c>
      <c r="I59" s="75">
        <v>70000</v>
      </c>
      <c r="J59" s="198">
        <v>50000</v>
      </c>
      <c r="K59" s="198"/>
      <c r="L59" s="75">
        <f t="shared" ca="1" si="0"/>
        <v>79361</v>
      </c>
      <c r="M59" s="197"/>
      <c r="N59" s="197"/>
      <c r="O59" s="197"/>
      <c r="P59" s="197"/>
      <c r="Q59" s="197"/>
      <c r="R59" s="75"/>
      <c r="U59" s="70"/>
      <c r="V59" s="70"/>
      <c r="W59" s="70"/>
      <c r="X59" s="70"/>
      <c r="Y59" s="70"/>
      <c r="Z59" s="70"/>
      <c r="AA59" s="70"/>
    </row>
    <row r="60" spans="1:27" s="71" customFormat="1" x14ac:dyDescent="0.4">
      <c r="A60" s="192"/>
      <c r="B60" s="194" t="s">
        <v>606</v>
      </c>
      <c r="C60" s="194" t="s">
        <v>605</v>
      </c>
      <c r="D60" s="193" t="s">
        <v>127</v>
      </c>
      <c r="E60" s="195"/>
      <c r="F60" s="195"/>
      <c r="G60" s="74" t="s">
        <v>604</v>
      </c>
      <c r="H60" s="76">
        <v>44909</v>
      </c>
      <c r="I60" s="75">
        <v>200000</v>
      </c>
      <c r="J60" s="198">
        <v>70000</v>
      </c>
      <c r="K60" s="198"/>
      <c r="L60" s="75">
        <f t="shared" ca="1" si="0"/>
        <v>74028</v>
      </c>
      <c r="M60" s="197"/>
      <c r="N60" s="197"/>
      <c r="O60" s="197"/>
      <c r="P60" s="197"/>
      <c r="Q60" s="197"/>
      <c r="R60" s="75"/>
      <c r="U60" s="70"/>
      <c r="V60" s="70"/>
      <c r="W60" s="70"/>
      <c r="X60" s="70"/>
      <c r="Y60" s="70"/>
      <c r="Z60" s="70"/>
      <c r="AA60" s="70"/>
    </row>
    <row r="61" spans="1:27" s="71" customFormat="1" x14ac:dyDescent="0.4">
      <c r="A61" s="192"/>
      <c r="B61" s="194" t="s">
        <v>603</v>
      </c>
      <c r="C61" s="194" t="s">
        <v>602</v>
      </c>
      <c r="D61" s="193" t="s">
        <v>252</v>
      </c>
      <c r="E61" s="195"/>
      <c r="F61" s="195"/>
      <c r="G61" s="74" t="s">
        <v>601</v>
      </c>
      <c r="H61" s="76">
        <v>43612</v>
      </c>
      <c r="I61" s="75">
        <v>60000</v>
      </c>
      <c r="J61" s="198">
        <v>200000</v>
      </c>
      <c r="K61" s="198"/>
      <c r="L61" s="75">
        <f t="shared" ca="1" si="0"/>
        <v>68967</v>
      </c>
      <c r="M61" s="197"/>
      <c r="N61" s="197"/>
      <c r="O61" s="197"/>
      <c r="P61" s="197"/>
      <c r="Q61" s="197"/>
      <c r="R61" s="75"/>
      <c r="U61" s="70"/>
      <c r="V61" s="70"/>
      <c r="W61" s="70"/>
      <c r="X61" s="70"/>
      <c r="Y61" s="70"/>
      <c r="Z61" s="70"/>
      <c r="AA61" s="70"/>
    </row>
    <row r="62" spans="1:27" s="71" customFormat="1" x14ac:dyDescent="0.4">
      <c r="A62" s="192"/>
      <c r="B62" s="194" t="s">
        <v>598</v>
      </c>
      <c r="C62" s="194" t="s">
        <v>600</v>
      </c>
      <c r="D62" s="193" t="s">
        <v>127</v>
      </c>
      <c r="E62" s="195"/>
      <c r="F62" s="195"/>
      <c r="G62" s="74" t="s">
        <v>599</v>
      </c>
      <c r="H62" s="76">
        <v>43867</v>
      </c>
      <c r="I62" s="75">
        <v>10000</v>
      </c>
      <c r="J62" s="198">
        <v>60000</v>
      </c>
      <c r="K62" s="198"/>
      <c r="L62" s="75">
        <f t="shared" ca="1" si="0"/>
        <v>95957</v>
      </c>
      <c r="M62" s="197"/>
      <c r="N62" s="197"/>
      <c r="O62" s="197"/>
      <c r="P62" s="197"/>
      <c r="Q62" s="197"/>
      <c r="R62" s="75"/>
      <c r="U62" s="70"/>
      <c r="V62" s="70"/>
      <c r="W62" s="70"/>
      <c r="X62" s="70"/>
      <c r="Y62" s="70"/>
      <c r="Z62" s="70"/>
      <c r="AA62" s="70"/>
    </row>
    <row r="63" spans="1:27" s="71" customFormat="1" x14ac:dyDescent="0.4">
      <c r="A63" s="192"/>
      <c r="B63" s="194" t="s">
        <v>598</v>
      </c>
      <c r="C63" s="194" t="s">
        <v>597</v>
      </c>
      <c r="D63" s="193" t="s">
        <v>127</v>
      </c>
      <c r="E63" s="195"/>
      <c r="F63" s="195"/>
      <c r="G63" s="74" t="s">
        <v>596</v>
      </c>
      <c r="H63" s="76">
        <v>45327</v>
      </c>
      <c r="I63" s="75">
        <v>25000</v>
      </c>
      <c r="J63" s="198">
        <v>10000</v>
      </c>
      <c r="K63" s="198"/>
      <c r="L63" s="75">
        <f t="shared" ca="1" si="0"/>
        <v>86457</v>
      </c>
      <c r="M63" s="197"/>
      <c r="N63" s="197"/>
      <c r="O63" s="197"/>
      <c r="P63" s="197"/>
      <c r="Q63" s="197"/>
      <c r="R63" s="75"/>
      <c r="U63" s="70"/>
      <c r="V63" s="70"/>
      <c r="W63" s="70"/>
      <c r="X63" s="70"/>
      <c r="Y63" s="70"/>
      <c r="Z63" s="70"/>
      <c r="AA63" s="70"/>
    </row>
    <row r="64" spans="1:27" s="71" customFormat="1" x14ac:dyDescent="0.4">
      <c r="A64" s="193"/>
      <c r="B64" s="194" t="s">
        <v>595</v>
      </c>
      <c r="C64" s="194" t="s">
        <v>594</v>
      </c>
      <c r="D64" s="193" t="s">
        <v>127</v>
      </c>
      <c r="E64" s="195"/>
      <c r="F64" s="195"/>
      <c r="G64" s="74" t="s">
        <v>593</v>
      </c>
      <c r="H64" s="76">
        <v>45295</v>
      </c>
      <c r="I64" s="75">
        <v>100000</v>
      </c>
      <c r="J64" s="198">
        <v>25000</v>
      </c>
      <c r="K64" s="198"/>
      <c r="L64" s="75">
        <f t="shared" ca="1" si="0"/>
        <v>29727</v>
      </c>
      <c r="M64" s="197"/>
      <c r="N64" s="197"/>
      <c r="O64" s="197"/>
      <c r="P64" s="197"/>
      <c r="Q64" s="197"/>
      <c r="R64" s="75"/>
      <c r="U64" s="70"/>
      <c r="V64" s="70"/>
      <c r="W64" s="70"/>
      <c r="X64" s="70"/>
      <c r="Y64" s="70"/>
      <c r="Z64" s="70"/>
      <c r="AA64" s="70"/>
    </row>
    <row r="65" spans="1:27" s="71" customFormat="1" x14ac:dyDescent="0.4">
      <c r="A65" s="200" t="s">
        <v>592</v>
      </c>
      <c r="B65" s="194" t="s">
        <v>591</v>
      </c>
      <c r="C65" s="194" t="s">
        <v>590</v>
      </c>
      <c r="D65" s="193" t="s">
        <v>127</v>
      </c>
      <c r="E65" s="195"/>
      <c r="F65" s="195"/>
      <c r="G65" s="74" t="s">
        <v>589</v>
      </c>
      <c r="H65" s="76">
        <v>44559</v>
      </c>
      <c r="I65" s="75">
        <v>100000</v>
      </c>
      <c r="J65" s="198">
        <v>100000</v>
      </c>
      <c r="K65" s="198"/>
      <c r="L65" s="75">
        <f t="shared" ca="1" si="0"/>
        <v>52329</v>
      </c>
      <c r="M65" s="197"/>
      <c r="N65" s="197"/>
      <c r="O65" s="197"/>
      <c r="P65" s="197"/>
      <c r="Q65" s="197"/>
      <c r="R65" s="75"/>
      <c r="U65" s="70"/>
      <c r="V65" s="70"/>
      <c r="W65" s="70"/>
      <c r="X65" s="70"/>
      <c r="Y65" s="70"/>
      <c r="Z65" s="70"/>
      <c r="AA65" s="70"/>
    </row>
    <row r="66" spans="1:27" s="71" customFormat="1" x14ac:dyDescent="0.4">
      <c r="A66" s="192"/>
      <c r="B66" s="194" t="s">
        <v>588</v>
      </c>
      <c r="C66" s="194" t="s">
        <v>587</v>
      </c>
      <c r="D66" s="193" t="s">
        <v>127</v>
      </c>
      <c r="E66" s="195"/>
      <c r="F66" s="195"/>
      <c r="G66" s="74" t="s">
        <v>212</v>
      </c>
      <c r="H66" s="76">
        <v>43293</v>
      </c>
      <c r="I66" s="75">
        <v>100000</v>
      </c>
      <c r="J66" s="198">
        <v>100000</v>
      </c>
      <c r="K66" s="198"/>
      <c r="L66" s="75">
        <f t="shared" ca="1" si="0"/>
        <v>50195</v>
      </c>
      <c r="M66" s="197"/>
      <c r="N66" s="197"/>
      <c r="O66" s="197"/>
      <c r="P66" s="197"/>
      <c r="Q66" s="197"/>
      <c r="R66" s="75"/>
      <c r="U66" s="70"/>
      <c r="V66" s="70"/>
      <c r="W66" s="70"/>
      <c r="X66" s="70"/>
      <c r="Y66" s="70"/>
      <c r="Z66" s="70"/>
      <c r="AA66" s="70"/>
    </row>
    <row r="67" spans="1:27" s="71" customFormat="1" x14ac:dyDescent="0.4">
      <c r="A67" s="192"/>
      <c r="B67" s="194" t="s">
        <v>569</v>
      </c>
      <c r="C67" s="194" t="s">
        <v>586</v>
      </c>
      <c r="D67" s="193" t="s">
        <v>127</v>
      </c>
      <c r="E67" s="195"/>
      <c r="F67" s="195"/>
      <c r="G67" s="74" t="s">
        <v>585</v>
      </c>
      <c r="H67" s="76">
        <v>44970</v>
      </c>
      <c r="I67" s="75">
        <v>100000</v>
      </c>
      <c r="J67" s="198">
        <v>100000</v>
      </c>
      <c r="K67" s="198"/>
      <c r="L67" s="75">
        <f t="shared" ca="1" si="0"/>
        <v>48147</v>
      </c>
      <c r="M67" s="197"/>
      <c r="N67" s="197"/>
      <c r="O67" s="197"/>
      <c r="P67" s="197"/>
      <c r="Q67" s="197"/>
      <c r="R67" s="75"/>
      <c r="U67" s="70"/>
      <c r="V67" s="70"/>
      <c r="W67" s="70"/>
      <c r="X67" s="70"/>
      <c r="Y67" s="70"/>
      <c r="Z67" s="70"/>
      <c r="AA67" s="70"/>
    </row>
    <row r="68" spans="1:27" s="71" customFormat="1" x14ac:dyDescent="0.4">
      <c r="A68" s="192"/>
      <c r="B68" s="194" t="s">
        <v>584</v>
      </c>
      <c r="C68" s="194" t="s">
        <v>583</v>
      </c>
      <c r="D68" s="193" t="s">
        <v>127</v>
      </c>
      <c r="E68" s="195"/>
      <c r="F68" s="195"/>
      <c r="G68" s="74" t="s">
        <v>582</v>
      </c>
      <c r="H68" s="76">
        <v>45318</v>
      </c>
      <c r="I68" s="75">
        <v>104960</v>
      </c>
      <c r="J68" s="198">
        <v>100000</v>
      </c>
      <c r="K68" s="198"/>
      <c r="L68" s="75">
        <f t="shared" ref="L68:L131" ca="1" si="1">RANDBETWEEN(25000,100000)</f>
        <v>73702</v>
      </c>
      <c r="M68" s="197"/>
      <c r="N68" s="197"/>
      <c r="O68" s="197"/>
      <c r="P68" s="197"/>
      <c r="Q68" s="197"/>
      <c r="R68" s="75"/>
      <c r="U68" s="70"/>
      <c r="V68" s="70"/>
      <c r="W68" s="70"/>
      <c r="X68" s="70"/>
      <c r="Y68" s="70"/>
      <c r="Z68" s="70"/>
      <c r="AA68" s="70"/>
    </row>
    <row r="69" spans="1:27" s="71" customFormat="1" x14ac:dyDescent="0.4">
      <c r="A69" s="192"/>
      <c r="B69" s="194" t="s">
        <v>581</v>
      </c>
      <c r="C69" s="194" t="s">
        <v>580</v>
      </c>
      <c r="D69" s="193" t="s">
        <v>127</v>
      </c>
      <c r="E69" s="195"/>
      <c r="F69" s="195"/>
      <c r="G69" s="74" t="s">
        <v>579</v>
      </c>
      <c r="H69" s="76">
        <v>43259</v>
      </c>
      <c r="I69" s="75">
        <v>50000</v>
      </c>
      <c r="J69" s="198">
        <v>104960</v>
      </c>
      <c r="K69" s="198"/>
      <c r="L69" s="75">
        <f t="shared" ca="1" si="1"/>
        <v>73961</v>
      </c>
      <c r="M69" s="197"/>
      <c r="N69" s="197"/>
      <c r="O69" s="197"/>
      <c r="P69" s="197"/>
      <c r="Q69" s="197"/>
      <c r="R69" s="75"/>
      <c r="U69" s="70"/>
      <c r="V69" s="70"/>
      <c r="W69" s="70"/>
      <c r="X69" s="70"/>
      <c r="Y69" s="70"/>
      <c r="Z69" s="70"/>
      <c r="AA69" s="70"/>
    </row>
    <row r="70" spans="1:27" s="71" customFormat="1" x14ac:dyDescent="0.4">
      <c r="A70" s="192"/>
      <c r="B70" s="194" t="s">
        <v>578</v>
      </c>
      <c r="C70" s="194" t="s">
        <v>577</v>
      </c>
      <c r="D70" s="193" t="s">
        <v>127</v>
      </c>
      <c r="E70" s="195"/>
      <c r="F70" s="195"/>
      <c r="G70" s="74" t="s">
        <v>576</v>
      </c>
      <c r="H70" s="76">
        <v>43393</v>
      </c>
      <c r="I70" s="75">
        <v>40000</v>
      </c>
      <c r="J70" s="198">
        <v>50000</v>
      </c>
      <c r="K70" s="198"/>
      <c r="L70" s="75">
        <f t="shared" ca="1" si="1"/>
        <v>30692</v>
      </c>
      <c r="M70" s="197"/>
      <c r="N70" s="197"/>
      <c r="O70" s="197"/>
      <c r="P70" s="197"/>
      <c r="Q70" s="197"/>
      <c r="R70" s="75"/>
      <c r="U70" s="70"/>
      <c r="V70" s="70"/>
      <c r="W70" s="70"/>
      <c r="X70" s="70"/>
      <c r="Y70" s="70"/>
      <c r="Z70" s="70"/>
      <c r="AA70" s="70"/>
    </row>
    <row r="71" spans="1:27" s="71" customFormat="1" x14ac:dyDescent="0.4">
      <c r="A71" s="192"/>
      <c r="B71" s="194" t="s">
        <v>575</v>
      </c>
      <c r="C71" s="194" t="s">
        <v>574</v>
      </c>
      <c r="D71" s="193" t="s">
        <v>127</v>
      </c>
      <c r="E71" s="195"/>
      <c r="F71" s="195"/>
      <c r="G71" s="74" t="s">
        <v>573</v>
      </c>
      <c r="H71" s="76">
        <v>45021</v>
      </c>
      <c r="I71" s="75">
        <v>100000</v>
      </c>
      <c r="J71" s="198">
        <v>40000</v>
      </c>
      <c r="K71" s="198"/>
      <c r="L71" s="75">
        <f t="shared" ca="1" si="1"/>
        <v>59907</v>
      </c>
      <c r="M71" s="197"/>
      <c r="N71" s="197"/>
      <c r="O71" s="197"/>
      <c r="P71" s="197"/>
      <c r="Q71" s="197"/>
      <c r="R71" s="75"/>
      <c r="U71" s="70"/>
      <c r="V71" s="70"/>
      <c r="W71" s="70"/>
      <c r="X71" s="70"/>
      <c r="Y71" s="70"/>
      <c r="Z71" s="70"/>
      <c r="AA71" s="70"/>
    </row>
    <row r="72" spans="1:27" s="71" customFormat="1" x14ac:dyDescent="0.4">
      <c r="A72" s="192"/>
      <c r="B72" s="194" t="s">
        <v>572</v>
      </c>
      <c r="C72" s="194" t="s">
        <v>571</v>
      </c>
      <c r="D72" s="193" t="s">
        <v>127</v>
      </c>
      <c r="E72" s="195"/>
      <c r="F72" s="195"/>
      <c r="G72" s="74" t="s">
        <v>570</v>
      </c>
      <c r="H72" s="76">
        <v>43765</v>
      </c>
      <c r="I72" s="75">
        <v>100000</v>
      </c>
      <c r="J72" s="198">
        <v>100000</v>
      </c>
      <c r="K72" s="198"/>
      <c r="L72" s="75">
        <f t="shared" ca="1" si="1"/>
        <v>78416</v>
      </c>
      <c r="M72" s="197"/>
      <c r="N72" s="197"/>
      <c r="O72" s="197"/>
      <c r="P72" s="197"/>
      <c r="Q72" s="197"/>
      <c r="R72" s="75"/>
      <c r="U72" s="70"/>
      <c r="V72" s="70"/>
      <c r="W72" s="70"/>
      <c r="X72" s="70"/>
      <c r="Y72" s="70"/>
      <c r="Z72" s="70"/>
      <c r="AA72" s="70"/>
    </row>
    <row r="73" spans="1:27" s="71" customFormat="1" x14ac:dyDescent="0.4">
      <c r="A73" s="193"/>
      <c r="B73" s="194" t="s">
        <v>569</v>
      </c>
      <c r="C73" s="194" t="s">
        <v>568</v>
      </c>
      <c r="D73" s="193" t="s">
        <v>127</v>
      </c>
      <c r="E73" s="195"/>
      <c r="F73" s="195"/>
      <c r="G73" s="74" t="s">
        <v>567</v>
      </c>
      <c r="H73" s="76">
        <v>45222</v>
      </c>
      <c r="I73" s="75">
        <v>100000</v>
      </c>
      <c r="J73" s="198">
        <v>100000</v>
      </c>
      <c r="K73" s="198"/>
      <c r="L73" s="75">
        <f t="shared" ca="1" si="1"/>
        <v>99309</v>
      </c>
      <c r="M73" s="197"/>
      <c r="N73" s="197"/>
      <c r="O73" s="197"/>
      <c r="P73" s="197"/>
      <c r="Q73" s="197"/>
      <c r="R73" s="75"/>
      <c r="U73" s="70"/>
      <c r="V73" s="70"/>
      <c r="W73" s="70"/>
      <c r="X73" s="70"/>
      <c r="Y73" s="70"/>
      <c r="Z73" s="70"/>
      <c r="AA73" s="70"/>
    </row>
    <row r="74" spans="1:27" s="71" customFormat="1" x14ac:dyDescent="0.4">
      <c r="A74" s="193" t="s">
        <v>566</v>
      </c>
      <c r="B74" s="194" t="s">
        <v>565</v>
      </c>
      <c r="C74" s="194" t="s">
        <v>564</v>
      </c>
      <c r="D74" s="193" t="s">
        <v>127</v>
      </c>
      <c r="E74" s="195"/>
      <c r="F74" s="195"/>
      <c r="G74" s="74" t="s">
        <v>148</v>
      </c>
      <c r="H74" s="76">
        <v>43473</v>
      </c>
      <c r="I74" s="75">
        <v>60000</v>
      </c>
      <c r="J74" s="198">
        <v>100000</v>
      </c>
      <c r="K74" s="198"/>
      <c r="L74" s="75">
        <f t="shared" ca="1" si="1"/>
        <v>68454</v>
      </c>
      <c r="M74" s="197"/>
      <c r="N74" s="197"/>
      <c r="O74" s="197"/>
      <c r="P74" s="197"/>
      <c r="Q74" s="197"/>
      <c r="R74" s="75"/>
    </row>
    <row r="75" spans="1:27" s="71" customFormat="1" x14ac:dyDescent="0.4">
      <c r="A75" s="199"/>
      <c r="B75" s="194" t="s">
        <v>563</v>
      </c>
      <c r="C75" s="194" t="s">
        <v>562</v>
      </c>
      <c r="D75" s="193" t="s">
        <v>127</v>
      </c>
      <c r="E75" s="195"/>
      <c r="F75" s="195"/>
      <c r="G75" s="74" t="s">
        <v>561</v>
      </c>
      <c r="H75" s="76">
        <v>44968</v>
      </c>
      <c r="I75" s="75">
        <v>70000</v>
      </c>
      <c r="J75" s="198">
        <v>60000</v>
      </c>
      <c r="K75" s="198"/>
      <c r="L75" s="75">
        <f t="shared" ca="1" si="1"/>
        <v>54199</v>
      </c>
      <c r="M75" s="197"/>
      <c r="N75" s="197"/>
      <c r="O75" s="197"/>
      <c r="P75" s="197"/>
      <c r="Q75" s="197"/>
      <c r="R75" s="75"/>
    </row>
    <row r="76" spans="1:27" s="71" customFormat="1" x14ac:dyDescent="0.4">
      <c r="A76" s="199"/>
      <c r="B76" s="194" t="s">
        <v>560</v>
      </c>
      <c r="C76" s="194" t="s">
        <v>559</v>
      </c>
      <c r="D76" s="193" t="s">
        <v>127</v>
      </c>
      <c r="E76" s="195"/>
      <c r="F76" s="195"/>
      <c r="G76" s="74" t="s">
        <v>558</v>
      </c>
      <c r="H76" s="76">
        <v>45493</v>
      </c>
      <c r="I76" s="75">
        <v>100000</v>
      </c>
      <c r="J76" s="198">
        <v>70000</v>
      </c>
      <c r="K76" s="198"/>
      <c r="L76" s="75">
        <f t="shared" ca="1" si="1"/>
        <v>77789</v>
      </c>
      <c r="M76" s="197"/>
      <c r="N76" s="197"/>
      <c r="O76" s="197"/>
      <c r="P76" s="197"/>
      <c r="Q76" s="197"/>
      <c r="R76" s="75"/>
    </row>
    <row r="77" spans="1:27" s="71" customFormat="1" x14ac:dyDescent="0.4">
      <c r="A77" s="199"/>
      <c r="B77" s="194" t="s">
        <v>557</v>
      </c>
      <c r="C77" s="194" t="s">
        <v>556</v>
      </c>
      <c r="D77" s="193" t="s">
        <v>127</v>
      </c>
      <c r="E77" s="195"/>
      <c r="F77" s="195"/>
      <c r="G77" s="74" t="s">
        <v>555</v>
      </c>
      <c r="H77" s="76">
        <v>43034</v>
      </c>
      <c r="I77" s="75">
        <v>240000</v>
      </c>
      <c r="J77" s="198">
        <v>100000</v>
      </c>
      <c r="K77" s="198"/>
      <c r="L77" s="75">
        <f t="shared" ca="1" si="1"/>
        <v>78076</v>
      </c>
      <c r="M77" s="197"/>
      <c r="N77" s="197"/>
      <c r="O77" s="197"/>
      <c r="P77" s="197"/>
      <c r="Q77" s="197"/>
      <c r="R77" s="75"/>
    </row>
    <row r="78" spans="1:27" s="71" customFormat="1" x14ac:dyDescent="0.4">
      <c r="A78" s="195"/>
      <c r="B78" s="194" t="s">
        <v>554</v>
      </c>
      <c r="C78" s="194" t="s">
        <v>553</v>
      </c>
      <c r="D78" s="193" t="s">
        <v>252</v>
      </c>
      <c r="E78" s="195"/>
      <c r="F78" s="195"/>
      <c r="G78" s="74" t="s">
        <v>552</v>
      </c>
      <c r="H78" s="76">
        <v>42973</v>
      </c>
      <c r="I78" s="75">
        <v>200000</v>
      </c>
      <c r="J78" s="198">
        <v>240000</v>
      </c>
      <c r="K78" s="198"/>
      <c r="L78" s="75">
        <f t="shared" ca="1" si="1"/>
        <v>41037</v>
      </c>
      <c r="M78" s="197"/>
      <c r="N78" s="197"/>
      <c r="O78" s="197"/>
      <c r="P78" s="197"/>
      <c r="Q78" s="197"/>
      <c r="R78" s="75"/>
    </row>
    <row r="79" spans="1:27" s="71" customFormat="1" ht="17.149999999999999" customHeight="1" x14ac:dyDescent="0.4">
      <c r="A79" s="200" t="s">
        <v>551</v>
      </c>
      <c r="B79" s="194" t="s">
        <v>531</v>
      </c>
      <c r="C79" s="194" t="s">
        <v>549</v>
      </c>
      <c r="D79" s="193" t="s">
        <v>127</v>
      </c>
      <c r="E79" s="195"/>
      <c r="F79" s="195"/>
      <c r="G79" s="74" t="s">
        <v>550</v>
      </c>
      <c r="H79" s="76">
        <v>44506</v>
      </c>
      <c r="I79" s="75">
        <v>50000</v>
      </c>
      <c r="J79" s="198">
        <v>200000</v>
      </c>
      <c r="K79" s="198"/>
      <c r="L79" s="75">
        <f t="shared" ca="1" si="1"/>
        <v>45010</v>
      </c>
      <c r="M79" s="197"/>
      <c r="N79" s="197"/>
      <c r="O79" s="197"/>
      <c r="P79" s="197"/>
      <c r="Q79" s="197"/>
      <c r="R79" s="75"/>
    </row>
    <row r="80" spans="1:27" s="71" customFormat="1" x14ac:dyDescent="0.4">
      <c r="A80" s="192"/>
      <c r="B80" s="194" t="s">
        <v>531</v>
      </c>
      <c r="C80" s="194" t="s">
        <v>549</v>
      </c>
      <c r="D80" s="193" t="s">
        <v>127</v>
      </c>
      <c r="E80" s="195"/>
      <c r="F80" s="195"/>
      <c r="G80" s="74" t="s">
        <v>548</v>
      </c>
      <c r="H80" s="76">
        <v>45524</v>
      </c>
      <c r="I80" s="75">
        <v>200000</v>
      </c>
      <c r="J80" s="198">
        <v>50000</v>
      </c>
      <c r="K80" s="198"/>
      <c r="L80" s="75">
        <f t="shared" ca="1" si="1"/>
        <v>25523</v>
      </c>
      <c r="M80" s="197"/>
      <c r="N80" s="197"/>
      <c r="O80" s="197"/>
      <c r="P80" s="197"/>
      <c r="Q80" s="197"/>
      <c r="R80" s="75"/>
    </row>
    <row r="81" spans="1:18" s="71" customFormat="1" x14ac:dyDescent="0.4">
      <c r="A81" s="192"/>
      <c r="B81" s="194" t="s">
        <v>543</v>
      </c>
      <c r="C81" s="194" t="s">
        <v>547</v>
      </c>
      <c r="D81" s="193" t="s">
        <v>166</v>
      </c>
      <c r="E81" s="195"/>
      <c r="F81" s="195"/>
      <c r="G81" s="74" t="s">
        <v>546</v>
      </c>
      <c r="H81" s="76">
        <v>43969</v>
      </c>
      <c r="I81" s="75">
        <v>50000</v>
      </c>
      <c r="J81" s="198">
        <v>200000</v>
      </c>
      <c r="K81" s="198"/>
      <c r="L81" s="75">
        <f t="shared" ca="1" si="1"/>
        <v>62058</v>
      </c>
      <c r="M81" s="197"/>
      <c r="N81" s="197"/>
      <c r="O81" s="197"/>
      <c r="P81" s="197"/>
      <c r="Q81" s="197"/>
      <c r="R81" s="75"/>
    </row>
    <row r="82" spans="1:18" s="71" customFormat="1" x14ac:dyDescent="0.4">
      <c r="A82" s="192"/>
      <c r="B82" s="194" t="s">
        <v>531</v>
      </c>
      <c r="C82" s="194" t="s">
        <v>545</v>
      </c>
      <c r="D82" s="193" t="s">
        <v>127</v>
      </c>
      <c r="E82" s="195"/>
      <c r="F82" s="195"/>
      <c r="G82" s="74" t="s">
        <v>544</v>
      </c>
      <c r="H82" s="76">
        <v>43838</v>
      </c>
      <c r="I82" s="75">
        <v>60000</v>
      </c>
      <c r="J82" s="198">
        <v>50000</v>
      </c>
      <c r="K82" s="198"/>
      <c r="L82" s="75">
        <f t="shared" ca="1" si="1"/>
        <v>39835</v>
      </c>
      <c r="M82" s="197"/>
      <c r="N82" s="197"/>
      <c r="O82" s="197"/>
      <c r="P82" s="197"/>
      <c r="Q82" s="197"/>
      <c r="R82" s="75"/>
    </row>
    <row r="83" spans="1:18" s="71" customFormat="1" x14ac:dyDescent="0.4">
      <c r="A83" s="192"/>
      <c r="B83" s="194" t="s">
        <v>543</v>
      </c>
      <c r="C83" s="194" t="s">
        <v>542</v>
      </c>
      <c r="D83" s="193" t="s">
        <v>127</v>
      </c>
      <c r="E83" s="195"/>
      <c r="F83" s="195"/>
      <c r="G83" s="74" t="s">
        <v>541</v>
      </c>
      <c r="H83" s="76">
        <v>44245</v>
      </c>
      <c r="I83" s="75">
        <v>60000</v>
      </c>
      <c r="J83" s="198">
        <v>60000</v>
      </c>
      <c r="K83" s="198"/>
      <c r="L83" s="75">
        <f t="shared" ca="1" si="1"/>
        <v>82986</v>
      </c>
      <c r="M83" s="197"/>
      <c r="N83" s="197"/>
      <c r="O83" s="197"/>
      <c r="P83" s="197"/>
      <c r="Q83" s="197"/>
      <c r="R83" s="75"/>
    </row>
    <row r="84" spans="1:18" s="71" customFormat="1" x14ac:dyDescent="0.4">
      <c r="A84" s="192"/>
      <c r="B84" s="194" t="s">
        <v>540</v>
      </c>
      <c r="C84" s="194" t="s">
        <v>539</v>
      </c>
      <c r="D84" s="193" t="s">
        <v>127</v>
      </c>
      <c r="E84" s="195"/>
      <c r="F84" s="195"/>
      <c r="G84" s="74" t="s">
        <v>538</v>
      </c>
      <c r="H84" s="76">
        <v>44749</v>
      </c>
      <c r="I84" s="75">
        <v>100000</v>
      </c>
      <c r="J84" s="198">
        <v>60000</v>
      </c>
      <c r="K84" s="198"/>
      <c r="L84" s="75">
        <f t="shared" ca="1" si="1"/>
        <v>74224</v>
      </c>
      <c r="M84" s="197"/>
      <c r="N84" s="197"/>
      <c r="O84" s="197"/>
      <c r="P84" s="197"/>
      <c r="Q84" s="197"/>
      <c r="R84" s="75"/>
    </row>
    <row r="85" spans="1:18" s="71" customFormat="1" x14ac:dyDescent="0.4">
      <c r="A85" s="192"/>
      <c r="B85" s="194" t="s">
        <v>531</v>
      </c>
      <c r="C85" s="194" t="s">
        <v>537</v>
      </c>
      <c r="D85" s="193" t="s">
        <v>127</v>
      </c>
      <c r="E85" s="195"/>
      <c r="F85" s="195"/>
      <c r="G85" s="74" t="s">
        <v>536</v>
      </c>
      <c r="H85" s="76">
        <v>44309</v>
      </c>
      <c r="I85" s="75">
        <v>100000</v>
      </c>
      <c r="J85" s="198">
        <v>100000</v>
      </c>
      <c r="K85" s="198"/>
      <c r="L85" s="75">
        <f t="shared" ca="1" si="1"/>
        <v>81538</v>
      </c>
      <c r="M85" s="197"/>
      <c r="N85" s="197"/>
      <c r="O85" s="197"/>
      <c r="P85" s="197"/>
      <c r="Q85" s="197"/>
      <c r="R85" s="75"/>
    </row>
    <row r="86" spans="1:18" s="71" customFormat="1" x14ac:dyDescent="0.4">
      <c r="A86" s="192"/>
      <c r="B86" s="194" t="s">
        <v>531</v>
      </c>
      <c r="C86" s="194" t="s">
        <v>535</v>
      </c>
      <c r="D86" s="193" t="s">
        <v>127</v>
      </c>
      <c r="E86" s="195"/>
      <c r="F86" s="195"/>
      <c r="G86" s="74" t="s">
        <v>534</v>
      </c>
      <c r="H86" s="76">
        <v>45116</v>
      </c>
      <c r="I86" s="75">
        <v>30000</v>
      </c>
      <c r="J86" s="198">
        <v>100000</v>
      </c>
      <c r="K86" s="198"/>
      <c r="L86" s="75">
        <f t="shared" ca="1" si="1"/>
        <v>71535</v>
      </c>
      <c r="M86" s="197"/>
      <c r="N86" s="197"/>
      <c r="O86" s="197"/>
      <c r="P86" s="197"/>
      <c r="Q86" s="197"/>
      <c r="R86" s="75"/>
    </row>
    <row r="87" spans="1:18" s="71" customFormat="1" x14ac:dyDescent="0.4">
      <c r="A87" s="192"/>
      <c r="B87" s="194" t="s">
        <v>531</v>
      </c>
      <c r="C87" s="194" t="s">
        <v>533</v>
      </c>
      <c r="D87" s="193" t="s">
        <v>127</v>
      </c>
      <c r="E87" s="195"/>
      <c r="F87" s="195"/>
      <c r="G87" s="74" t="s">
        <v>532</v>
      </c>
      <c r="H87" s="76">
        <v>43854</v>
      </c>
      <c r="I87" s="75">
        <v>20000</v>
      </c>
      <c r="J87" s="198">
        <v>30000</v>
      </c>
      <c r="K87" s="198"/>
      <c r="L87" s="75">
        <f t="shared" ca="1" si="1"/>
        <v>70656</v>
      </c>
      <c r="M87" s="197"/>
      <c r="N87" s="197"/>
      <c r="O87" s="197"/>
      <c r="P87" s="197"/>
      <c r="Q87" s="197"/>
      <c r="R87" s="75"/>
    </row>
    <row r="88" spans="1:18" s="71" customFormat="1" x14ac:dyDescent="0.4">
      <c r="A88" s="193"/>
      <c r="B88" s="194" t="s">
        <v>531</v>
      </c>
      <c r="C88" s="194" t="s">
        <v>530</v>
      </c>
      <c r="D88" s="193" t="s">
        <v>127</v>
      </c>
      <c r="E88" s="195"/>
      <c r="F88" s="195"/>
      <c r="G88" s="74" t="s">
        <v>529</v>
      </c>
      <c r="H88" s="76">
        <v>45105</v>
      </c>
      <c r="I88" s="75">
        <v>300000</v>
      </c>
      <c r="J88" s="198">
        <v>20000</v>
      </c>
      <c r="K88" s="198"/>
      <c r="L88" s="75">
        <f t="shared" ca="1" si="1"/>
        <v>63702</v>
      </c>
      <c r="M88" s="197"/>
      <c r="N88" s="197"/>
      <c r="O88" s="197"/>
      <c r="P88" s="197"/>
      <c r="Q88" s="197"/>
      <c r="R88" s="75"/>
    </row>
    <row r="89" spans="1:18" s="71" customFormat="1" x14ac:dyDescent="0.4">
      <c r="A89" s="200" t="s">
        <v>528</v>
      </c>
      <c r="B89" s="194" t="s">
        <v>527</v>
      </c>
      <c r="C89" s="194" t="s">
        <v>526</v>
      </c>
      <c r="D89" s="193" t="s">
        <v>252</v>
      </c>
      <c r="E89" s="195"/>
      <c r="F89" s="195"/>
      <c r="G89" s="74" t="s">
        <v>525</v>
      </c>
      <c r="H89" s="76">
        <v>45198</v>
      </c>
      <c r="I89" s="75">
        <v>350000</v>
      </c>
      <c r="J89" s="198">
        <v>300000</v>
      </c>
      <c r="K89" s="198"/>
      <c r="L89" s="75">
        <f t="shared" ca="1" si="1"/>
        <v>37298</v>
      </c>
      <c r="M89" s="197"/>
      <c r="N89" s="197"/>
      <c r="O89" s="197"/>
      <c r="P89" s="197"/>
      <c r="Q89" s="197"/>
      <c r="R89" s="75"/>
    </row>
    <row r="90" spans="1:18" s="71" customFormat="1" x14ac:dyDescent="0.4">
      <c r="A90" s="192"/>
      <c r="B90" s="194" t="s">
        <v>524</v>
      </c>
      <c r="C90" s="194" t="s">
        <v>523</v>
      </c>
      <c r="D90" s="193" t="s">
        <v>252</v>
      </c>
      <c r="E90" s="195"/>
      <c r="F90" s="195"/>
      <c r="G90" s="74" t="s">
        <v>522</v>
      </c>
      <c r="H90" s="76">
        <v>45138</v>
      </c>
      <c r="I90" s="75">
        <v>30000</v>
      </c>
      <c r="J90" s="198">
        <v>350000</v>
      </c>
      <c r="K90" s="198"/>
      <c r="L90" s="75">
        <f t="shared" ca="1" si="1"/>
        <v>69328</v>
      </c>
      <c r="M90" s="197"/>
      <c r="N90" s="197"/>
      <c r="O90" s="197"/>
      <c r="P90" s="197"/>
      <c r="Q90" s="197"/>
      <c r="R90" s="75"/>
    </row>
    <row r="91" spans="1:18" s="71" customFormat="1" x14ac:dyDescent="0.4">
      <c r="A91" s="193"/>
      <c r="B91" s="194" t="s">
        <v>521</v>
      </c>
      <c r="C91" s="194" t="s">
        <v>520</v>
      </c>
      <c r="D91" s="193" t="s">
        <v>127</v>
      </c>
      <c r="E91" s="195"/>
      <c r="F91" s="195"/>
      <c r="G91" s="74" t="s">
        <v>519</v>
      </c>
      <c r="H91" s="76">
        <v>44557</v>
      </c>
      <c r="I91" s="75">
        <v>60000</v>
      </c>
      <c r="J91" s="198">
        <v>30000</v>
      </c>
      <c r="K91" s="198"/>
      <c r="L91" s="75">
        <f t="shared" ca="1" si="1"/>
        <v>60595</v>
      </c>
      <c r="M91" s="197"/>
      <c r="N91" s="197"/>
      <c r="O91" s="197"/>
      <c r="P91" s="197"/>
      <c r="Q91" s="197"/>
      <c r="R91" s="75"/>
    </row>
    <row r="92" spans="1:18" s="71" customFormat="1" x14ac:dyDescent="0.4">
      <c r="A92" s="200" t="s">
        <v>518</v>
      </c>
      <c r="B92" s="194" t="s">
        <v>517</v>
      </c>
      <c r="C92" s="194" t="s">
        <v>516</v>
      </c>
      <c r="D92" s="193" t="s">
        <v>127</v>
      </c>
      <c r="E92" s="195"/>
      <c r="F92" s="195"/>
      <c r="G92" s="74" t="s">
        <v>249</v>
      </c>
      <c r="H92" s="76">
        <v>43440</v>
      </c>
      <c r="I92" s="75">
        <v>80000</v>
      </c>
      <c r="J92" s="198">
        <v>60000</v>
      </c>
      <c r="K92" s="198"/>
      <c r="L92" s="75">
        <f t="shared" ca="1" si="1"/>
        <v>86256</v>
      </c>
      <c r="M92" s="197"/>
      <c r="N92" s="197"/>
      <c r="O92" s="197"/>
      <c r="P92" s="197"/>
      <c r="Q92" s="197"/>
      <c r="R92" s="75"/>
    </row>
    <row r="93" spans="1:18" s="71" customFormat="1" x14ac:dyDescent="0.4">
      <c r="A93" s="192"/>
      <c r="B93" s="194" t="s">
        <v>513</v>
      </c>
      <c r="C93" s="194" t="s">
        <v>515</v>
      </c>
      <c r="D93" s="193" t="s">
        <v>127</v>
      </c>
      <c r="E93" s="195"/>
      <c r="F93" s="195"/>
      <c r="G93" s="74" t="s">
        <v>514</v>
      </c>
      <c r="H93" s="76">
        <v>43554</v>
      </c>
      <c r="I93" s="75">
        <v>260000</v>
      </c>
      <c r="J93" s="198">
        <v>80000</v>
      </c>
      <c r="K93" s="198"/>
      <c r="L93" s="75">
        <f t="shared" ca="1" si="1"/>
        <v>56727</v>
      </c>
      <c r="M93" s="197"/>
      <c r="N93" s="197"/>
      <c r="O93" s="197"/>
      <c r="P93" s="197"/>
      <c r="Q93" s="197"/>
      <c r="R93" s="75"/>
    </row>
    <row r="94" spans="1:18" s="71" customFormat="1" x14ac:dyDescent="0.4">
      <c r="A94" s="193"/>
      <c r="B94" s="194" t="s">
        <v>513</v>
      </c>
      <c r="C94" s="194" t="s">
        <v>512</v>
      </c>
      <c r="D94" s="193" t="s">
        <v>252</v>
      </c>
      <c r="E94" s="195"/>
      <c r="F94" s="195"/>
      <c r="G94" s="74" t="s">
        <v>511</v>
      </c>
      <c r="H94" s="76">
        <v>42974</v>
      </c>
      <c r="I94" s="75">
        <v>100000</v>
      </c>
      <c r="J94" s="198">
        <v>260000</v>
      </c>
      <c r="K94" s="198"/>
      <c r="L94" s="75">
        <f t="shared" ca="1" si="1"/>
        <v>45071</v>
      </c>
      <c r="M94" s="197"/>
      <c r="N94" s="197"/>
      <c r="O94" s="197"/>
      <c r="P94" s="197"/>
      <c r="Q94" s="197"/>
      <c r="R94" s="75"/>
    </row>
    <row r="95" spans="1:18" s="71" customFormat="1" x14ac:dyDescent="0.4">
      <c r="A95" s="200" t="s">
        <v>510</v>
      </c>
      <c r="B95" s="194" t="s">
        <v>493</v>
      </c>
      <c r="C95" s="194" t="s">
        <v>509</v>
      </c>
      <c r="D95" s="193" t="s">
        <v>127</v>
      </c>
      <c r="E95" s="195"/>
      <c r="F95" s="195"/>
      <c r="G95" s="74" t="s">
        <v>508</v>
      </c>
      <c r="H95" s="76">
        <v>44436</v>
      </c>
      <c r="I95" s="75">
        <v>100000</v>
      </c>
      <c r="J95" s="198">
        <v>100000</v>
      </c>
      <c r="K95" s="198"/>
      <c r="L95" s="75">
        <f t="shared" ca="1" si="1"/>
        <v>97458</v>
      </c>
      <c r="M95" s="197"/>
      <c r="N95" s="197"/>
      <c r="O95" s="197"/>
      <c r="P95" s="197"/>
      <c r="Q95" s="197"/>
      <c r="R95" s="75"/>
    </row>
    <row r="96" spans="1:18" s="71" customFormat="1" x14ac:dyDescent="0.4">
      <c r="A96" s="192"/>
      <c r="B96" s="194" t="s">
        <v>501</v>
      </c>
      <c r="C96" s="194" t="s">
        <v>507</v>
      </c>
      <c r="D96" s="193" t="s">
        <v>127</v>
      </c>
      <c r="E96" s="195"/>
      <c r="F96" s="195"/>
      <c r="G96" s="74" t="s">
        <v>506</v>
      </c>
      <c r="H96" s="76">
        <v>43022</v>
      </c>
      <c r="I96" s="75">
        <v>10000</v>
      </c>
      <c r="J96" s="198">
        <v>100000</v>
      </c>
      <c r="K96" s="198"/>
      <c r="L96" s="75">
        <f t="shared" ca="1" si="1"/>
        <v>40176</v>
      </c>
      <c r="M96" s="197"/>
      <c r="N96" s="197"/>
      <c r="O96" s="197"/>
      <c r="P96" s="197"/>
      <c r="Q96" s="197"/>
      <c r="R96" s="75"/>
    </row>
    <row r="97" spans="1:18" s="71" customFormat="1" x14ac:dyDescent="0.4">
      <c r="A97" s="192"/>
      <c r="B97" s="194" t="s">
        <v>493</v>
      </c>
      <c r="C97" s="194" t="s">
        <v>505</v>
      </c>
      <c r="D97" s="193" t="s">
        <v>127</v>
      </c>
      <c r="E97" s="195"/>
      <c r="F97" s="195"/>
      <c r="G97" s="74" t="s">
        <v>504</v>
      </c>
      <c r="H97" s="76">
        <v>44074</v>
      </c>
      <c r="I97" s="75">
        <v>50000</v>
      </c>
      <c r="J97" s="198">
        <v>10000</v>
      </c>
      <c r="K97" s="198"/>
      <c r="L97" s="75">
        <f t="shared" ca="1" si="1"/>
        <v>87239</v>
      </c>
      <c r="M97" s="197"/>
      <c r="N97" s="197"/>
      <c r="O97" s="197"/>
      <c r="P97" s="197"/>
      <c r="Q97" s="197"/>
      <c r="R97" s="75"/>
    </row>
    <row r="98" spans="1:18" s="71" customFormat="1" x14ac:dyDescent="0.4">
      <c r="A98" s="192"/>
      <c r="B98" s="194" t="s">
        <v>493</v>
      </c>
      <c r="C98" s="194" t="s">
        <v>503</v>
      </c>
      <c r="D98" s="193" t="s">
        <v>127</v>
      </c>
      <c r="E98" s="195"/>
      <c r="F98" s="195"/>
      <c r="G98" s="74" t="s">
        <v>502</v>
      </c>
      <c r="H98" s="76">
        <v>45536</v>
      </c>
      <c r="I98" s="75">
        <v>100000</v>
      </c>
      <c r="J98" s="198">
        <v>50000</v>
      </c>
      <c r="K98" s="198"/>
      <c r="L98" s="75">
        <f t="shared" ca="1" si="1"/>
        <v>92008</v>
      </c>
      <c r="M98" s="197"/>
      <c r="N98" s="197"/>
      <c r="O98" s="197"/>
      <c r="P98" s="197"/>
      <c r="Q98" s="197"/>
      <c r="R98" s="75"/>
    </row>
    <row r="99" spans="1:18" s="71" customFormat="1" x14ac:dyDescent="0.4">
      <c r="A99" s="192"/>
      <c r="B99" s="194" t="s">
        <v>501</v>
      </c>
      <c r="C99" s="194" t="s">
        <v>500</v>
      </c>
      <c r="D99" s="193" t="s">
        <v>127</v>
      </c>
      <c r="E99" s="195"/>
      <c r="F99" s="195"/>
      <c r="G99" s="74" t="s">
        <v>499</v>
      </c>
      <c r="H99" s="76">
        <v>43015</v>
      </c>
      <c r="I99" s="75">
        <v>100000</v>
      </c>
      <c r="J99" s="198">
        <v>100000</v>
      </c>
      <c r="K99" s="198"/>
      <c r="L99" s="75">
        <f t="shared" ca="1" si="1"/>
        <v>33225</v>
      </c>
      <c r="M99" s="197"/>
      <c r="N99" s="197"/>
      <c r="O99" s="197"/>
      <c r="P99" s="197"/>
      <c r="Q99" s="197"/>
      <c r="R99" s="75"/>
    </row>
    <row r="100" spans="1:18" s="71" customFormat="1" x14ac:dyDescent="0.4">
      <c r="A100" s="192"/>
      <c r="B100" s="194" t="s">
        <v>498</v>
      </c>
      <c r="C100" s="194" t="s">
        <v>497</v>
      </c>
      <c r="D100" s="193" t="s">
        <v>127</v>
      </c>
      <c r="E100" s="195"/>
      <c r="F100" s="195"/>
      <c r="G100" s="74" t="s">
        <v>496</v>
      </c>
      <c r="H100" s="76">
        <v>45375</v>
      </c>
      <c r="I100" s="75">
        <v>20000</v>
      </c>
      <c r="J100" s="198">
        <v>100000</v>
      </c>
      <c r="K100" s="198"/>
      <c r="L100" s="75">
        <f t="shared" ca="1" si="1"/>
        <v>59962</v>
      </c>
      <c r="M100" s="197"/>
      <c r="N100" s="197"/>
      <c r="O100" s="197"/>
      <c r="P100" s="197"/>
      <c r="Q100" s="197"/>
      <c r="R100" s="75"/>
    </row>
    <row r="101" spans="1:18" s="71" customFormat="1" x14ac:dyDescent="0.4">
      <c r="A101" s="192"/>
      <c r="B101" s="194" t="s">
        <v>493</v>
      </c>
      <c r="C101" s="194" t="s">
        <v>495</v>
      </c>
      <c r="D101" s="193" t="s">
        <v>252</v>
      </c>
      <c r="E101" s="195"/>
      <c r="F101" s="195"/>
      <c r="G101" s="74" t="s">
        <v>494</v>
      </c>
      <c r="H101" s="76">
        <v>44705</v>
      </c>
      <c r="I101" s="75">
        <v>50000</v>
      </c>
      <c r="J101" s="198">
        <v>20000</v>
      </c>
      <c r="K101" s="198"/>
      <c r="L101" s="75">
        <f t="shared" ca="1" si="1"/>
        <v>78803</v>
      </c>
      <c r="M101" s="197"/>
      <c r="N101" s="197"/>
      <c r="O101" s="197"/>
      <c r="P101" s="197"/>
      <c r="Q101" s="197"/>
      <c r="R101" s="75"/>
    </row>
    <row r="102" spans="1:18" s="71" customFormat="1" x14ac:dyDescent="0.4">
      <c r="A102" s="193"/>
      <c r="B102" s="194" t="s">
        <v>493</v>
      </c>
      <c r="C102" s="194" t="s">
        <v>492</v>
      </c>
      <c r="D102" s="193" t="s">
        <v>127</v>
      </c>
      <c r="E102" s="195"/>
      <c r="F102" s="195"/>
      <c r="G102" s="74" t="s">
        <v>491</v>
      </c>
      <c r="H102" s="76">
        <v>44006</v>
      </c>
      <c r="I102" s="75">
        <v>200000</v>
      </c>
      <c r="J102" s="198">
        <v>50000</v>
      </c>
      <c r="K102" s="198"/>
      <c r="L102" s="75">
        <f t="shared" ca="1" si="1"/>
        <v>52916</v>
      </c>
      <c r="M102" s="197"/>
      <c r="N102" s="197"/>
      <c r="O102" s="197"/>
      <c r="P102" s="197"/>
      <c r="Q102" s="197"/>
      <c r="R102" s="75"/>
    </row>
    <row r="103" spans="1:18" s="71" customFormat="1" x14ac:dyDescent="0.4">
      <c r="A103" s="200" t="s">
        <v>490</v>
      </c>
      <c r="B103" s="194" t="s">
        <v>473</v>
      </c>
      <c r="C103" s="194" t="s">
        <v>489</v>
      </c>
      <c r="D103" s="193" t="s">
        <v>127</v>
      </c>
      <c r="E103" s="195"/>
      <c r="F103" s="195"/>
      <c r="G103" s="74" t="s">
        <v>488</v>
      </c>
      <c r="H103" s="76">
        <v>44396</v>
      </c>
      <c r="I103" s="75">
        <v>200000</v>
      </c>
      <c r="J103" s="198">
        <v>200000</v>
      </c>
      <c r="K103" s="198"/>
      <c r="L103" s="75">
        <f t="shared" ca="1" si="1"/>
        <v>39652</v>
      </c>
      <c r="M103" s="197"/>
      <c r="N103" s="197"/>
      <c r="O103" s="197"/>
      <c r="P103" s="197"/>
      <c r="Q103" s="197"/>
      <c r="R103" s="75"/>
    </row>
    <row r="104" spans="1:18" s="71" customFormat="1" x14ac:dyDescent="0.4">
      <c r="A104" s="192"/>
      <c r="B104" s="194" t="s">
        <v>476</v>
      </c>
      <c r="C104" s="194" t="s">
        <v>487</v>
      </c>
      <c r="D104" s="193" t="s">
        <v>166</v>
      </c>
      <c r="E104" s="195"/>
      <c r="F104" s="195"/>
      <c r="G104" s="74" t="s">
        <v>486</v>
      </c>
      <c r="H104" s="76">
        <v>43131</v>
      </c>
      <c r="I104" s="75">
        <v>70000</v>
      </c>
      <c r="J104" s="198">
        <v>200000</v>
      </c>
      <c r="K104" s="198"/>
      <c r="L104" s="75">
        <f t="shared" ca="1" si="1"/>
        <v>46637</v>
      </c>
      <c r="M104" s="197"/>
      <c r="N104" s="197"/>
      <c r="O104" s="197"/>
      <c r="P104" s="197"/>
      <c r="Q104" s="197"/>
      <c r="R104" s="75"/>
    </row>
    <row r="105" spans="1:18" s="71" customFormat="1" x14ac:dyDescent="0.4">
      <c r="A105" s="192"/>
      <c r="B105" s="194" t="s">
        <v>473</v>
      </c>
      <c r="C105" s="194" t="s">
        <v>485</v>
      </c>
      <c r="D105" s="193" t="s">
        <v>127</v>
      </c>
      <c r="E105" s="195"/>
      <c r="F105" s="195"/>
      <c r="G105" s="74" t="s">
        <v>484</v>
      </c>
      <c r="H105" s="76">
        <v>44013</v>
      </c>
      <c r="I105" s="75">
        <v>80000</v>
      </c>
      <c r="J105" s="198">
        <v>70000</v>
      </c>
      <c r="K105" s="198"/>
      <c r="L105" s="75">
        <f t="shared" ca="1" si="1"/>
        <v>84076</v>
      </c>
      <c r="M105" s="197"/>
      <c r="N105" s="197"/>
      <c r="O105" s="197"/>
      <c r="P105" s="197"/>
      <c r="Q105" s="197"/>
      <c r="R105" s="75"/>
    </row>
    <row r="106" spans="1:18" s="71" customFormat="1" x14ac:dyDescent="0.4">
      <c r="A106" s="192"/>
      <c r="B106" s="194" t="s">
        <v>483</v>
      </c>
      <c r="C106" s="194" t="s">
        <v>482</v>
      </c>
      <c r="D106" s="193" t="s">
        <v>127</v>
      </c>
      <c r="E106" s="195"/>
      <c r="F106" s="195"/>
      <c r="G106" s="74" t="s">
        <v>481</v>
      </c>
      <c r="H106" s="76">
        <v>45572</v>
      </c>
      <c r="I106" s="75">
        <v>50000</v>
      </c>
      <c r="J106" s="198">
        <v>80000</v>
      </c>
      <c r="K106" s="198"/>
      <c r="L106" s="75">
        <f t="shared" ca="1" si="1"/>
        <v>99335</v>
      </c>
      <c r="M106" s="197"/>
      <c r="N106" s="197"/>
      <c r="O106" s="197"/>
      <c r="P106" s="197"/>
      <c r="Q106" s="197"/>
      <c r="R106" s="75"/>
    </row>
    <row r="107" spans="1:18" s="71" customFormat="1" x14ac:dyDescent="0.4">
      <c r="A107" s="192"/>
      <c r="B107" s="194" t="s">
        <v>473</v>
      </c>
      <c r="C107" s="194" t="s">
        <v>480</v>
      </c>
      <c r="D107" s="193" t="s">
        <v>127</v>
      </c>
      <c r="E107" s="195"/>
      <c r="F107" s="195"/>
      <c r="G107" s="74" t="s">
        <v>479</v>
      </c>
      <c r="H107" s="76">
        <v>45393</v>
      </c>
      <c r="I107" s="75">
        <v>50000</v>
      </c>
      <c r="J107" s="198">
        <v>50000</v>
      </c>
      <c r="K107" s="198"/>
      <c r="L107" s="75">
        <f t="shared" ca="1" si="1"/>
        <v>36085</v>
      </c>
      <c r="M107" s="197"/>
      <c r="N107" s="197"/>
      <c r="O107" s="197"/>
      <c r="P107" s="197"/>
      <c r="Q107" s="197"/>
      <c r="R107" s="75"/>
    </row>
    <row r="108" spans="1:18" s="71" customFormat="1" x14ac:dyDescent="0.4">
      <c r="A108" s="192"/>
      <c r="B108" s="194" t="s">
        <v>476</v>
      </c>
      <c r="C108" s="194" t="s">
        <v>478</v>
      </c>
      <c r="D108" s="193" t="s">
        <v>127</v>
      </c>
      <c r="E108" s="195"/>
      <c r="F108" s="195"/>
      <c r="G108" s="74" t="s">
        <v>477</v>
      </c>
      <c r="H108" s="76">
        <v>44729</v>
      </c>
      <c r="I108" s="75">
        <v>50000</v>
      </c>
      <c r="J108" s="198">
        <v>50000</v>
      </c>
      <c r="K108" s="198"/>
      <c r="L108" s="75">
        <f t="shared" ca="1" si="1"/>
        <v>63185</v>
      </c>
      <c r="M108" s="197"/>
      <c r="N108" s="197"/>
      <c r="O108" s="197"/>
      <c r="P108" s="197"/>
      <c r="Q108" s="197"/>
      <c r="R108" s="75"/>
    </row>
    <row r="109" spans="1:18" s="71" customFormat="1" x14ac:dyDescent="0.4">
      <c r="A109" s="192"/>
      <c r="B109" s="194" t="s">
        <v>476</v>
      </c>
      <c r="C109" s="194" t="s">
        <v>475</v>
      </c>
      <c r="D109" s="193" t="s">
        <v>127</v>
      </c>
      <c r="E109" s="195"/>
      <c r="F109" s="195"/>
      <c r="G109" s="74" t="s">
        <v>474</v>
      </c>
      <c r="H109" s="76">
        <v>44906</v>
      </c>
      <c r="I109" s="75">
        <v>100000</v>
      </c>
      <c r="J109" s="198">
        <v>50000</v>
      </c>
      <c r="K109" s="198"/>
      <c r="L109" s="75">
        <f t="shared" ca="1" si="1"/>
        <v>67913</v>
      </c>
      <c r="M109" s="197"/>
      <c r="N109" s="197"/>
      <c r="O109" s="197"/>
      <c r="P109" s="197"/>
      <c r="Q109" s="197"/>
      <c r="R109" s="75"/>
    </row>
    <row r="110" spans="1:18" s="71" customFormat="1" x14ac:dyDescent="0.4">
      <c r="A110" s="193"/>
      <c r="B110" s="194" t="s">
        <v>473</v>
      </c>
      <c r="C110" s="194" t="s">
        <v>472</v>
      </c>
      <c r="D110" s="193" t="s">
        <v>127</v>
      </c>
      <c r="E110" s="195"/>
      <c r="F110" s="195"/>
      <c r="G110" s="74" t="s">
        <v>471</v>
      </c>
      <c r="H110" s="76">
        <v>43002</v>
      </c>
      <c r="I110" s="75">
        <v>20000</v>
      </c>
      <c r="J110" s="198">
        <v>100000</v>
      </c>
      <c r="K110" s="198"/>
      <c r="L110" s="75">
        <f t="shared" ca="1" si="1"/>
        <v>74023</v>
      </c>
      <c r="M110" s="197"/>
      <c r="N110" s="197"/>
      <c r="O110" s="197"/>
      <c r="P110" s="197"/>
      <c r="Q110" s="197"/>
      <c r="R110" s="75"/>
    </row>
    <row r="111" spans="1:18" s="71" customFormat="1" x14ac:dyDescent="0.4">
      <c r="A111" s="200" t="s">
        <v>470</v>
      </c>
      <c r="B111" s="194" t="s">
        <v>457</v>
      </c>
      <c r="C111" s="194" t="s">
        <v>469</v>
      </c>
      <c r="D111" s="193" t="s">
        <v>127</v>
      </c>
      <c r="E111" s="195"/>
      <c r="F111" s="195"/>
      <c r="G111" s="74" t="s">
        <v>468</v>
      </c>
      <c r="H111" s="76">
        <v>42935</v>
      </c>
      <c r="I111" s="75">
        <v>50000</v>
      </c>
      <c r="J111" s="198">
        <v>20000</v>
      </c>
      <c r="K111" s="198"/>
      <c r="L111" s="75">
        <f t="shared" ca="1" si="1"/>
        <v>30208</v>
      </c>
      <c r="M111" s="197"/>
      <c r="N111" s="197"/>
      <c r="O111" s="197"/>
      <c r="P111" s="197"/>
      <c r="Q111" s="197"/>
      <c r="R111" s="75"/>
    </row>
    <row r="112" spans="1:18" s="71" customFormat="1" x14ac:dyDescent="0.4">
      <c r="A112" s="192"/>
      <c r="B112" s="194" t="s">
        <v>454</v>
      </c>
      <c r="C112" s="194" t="s">
        <v>467</v>
      </c>
      <c r="D112" s="193" t="s">
        <v>127</v>
      </c>
      <c r="E112" s="195"/>
      <c r="F112" s="195"/>
      <c r="G112" s="74" t="s">
        <v>466</v>
      </c>
      <c r="H112" s="76">
        <v>43437</v>
      </c>
      <c r="I112" s="75">
        <v>100000</v>
      </c>
      <c r="J112" s="198">
        <v>50000</v>
      </c>
      <c r="K112" s="198"/>
      <c r="L112" s="75">
        <f t="shared" ca="1" si="1"/>
        <v>49457</v>
      </c>
      <c r="M112" s="197"/>
      <c r="N112" s="197"/>
      <c r="O112" s="197"/>
      <c r="P112" s="197"/>
      <c r="Q112" s="197"/>
      <c r="R112" s="75"/>
    </row>
    <row r="113" spans="1:18" s="71" customFormat="1" x14ac:dyDescent="0.4">
      <c r="A113" s="192"/>
      <c r="B113" s="194" t="s">
        <v>457</v>
      </c>
      <c r="C113" s="194" t="s">
        <v>465</v>
      </c>
      <c r="D113" s="193" t="s">
        <v>127</v>
      </c>
      <c r="E113" s="195"/>
      <c r="F113" s="195"/>
      <c r="G113" s="74" t="s">
        <v>464</v>
      </c>
      <c r="H113" s="76">
        <v>44768</v>
      </c>
      <c r="I113" s="75">
        <v>100000</v>
      </c>
      <c r="J113" s="198">
        <v>100000</v>
      </c>
      <c r="K113" s="198"/>
      <c r="L113" s="75">
        <f t="shared" ca="1" si="1"/>
        <v>38707</v>
      </c>
      <c r="M113" s="197"/>
      <c r="N113" s="197"/>
      <c r="O113" s="197"/>
      <c r="P113" s="197"/>
      <c r="Q113" s="197"/>
      <c r="R113" s="75"/>
    </row>
    <row r="114" spans="1:18" s="71" customFormat="1" x14ac:dyDescent="0.4">
      <c r="A114" s="192"/>
      <c r="B114" s="194" t="s">
        <v>457</v>
      </c>
      <c r="C114" s="194" t="s">
        <v>463</v>
      </c>
      <c r="D114" s="193" t="s">
        <v>127</v>
      </c>
      <c r="E114" s="195"/>
      <c r="F114" s="195"/>
      <c r="G114" s="74" t="s">
        <v>462</v>
      </c>
      <c r="H114" s="76">
        <v>45004</v>
      </c>
      <c r="I114" s="75">
        <v>80000</v>
      </c>
      <c r="J114" s="198">
        <v>100000</v>
      </c>
      <c r="K114" s="198"/>
      <c r="L114" s="75">
        <f t="shared" ca="1" si="1"/>
        <v>85381</v>
      </c>
      <c r="M114" s="197"/>
      <c r="N114" s="197"/>
      <c r="O114" s="197"/>
      <c r="P114" s="197"/>
      <c r="Q114" s="197"/>
      <c r="R114" s="75"/>
    </row>
    <row r="115" spans="1:18" s="71" customFormat="1" x14ac:dyDescent="0.4">
      <c r="A115" s="192"/>
      <c r="B115" s="194" t="s">
        <v>457</v>
      </c>
      <c r="C115" s="194" t="s">
        <v>461</v>
      </c>
      <c r="D115" s="193" t="s">
        <v>127</v>
      </c>
      <c r="E115" s="195"/>
      <c r="F115" s="195"/>
      <c r="G115" s="74" t="s">
        <v>460</v>
      </c>
      <c r="H115" s="76">
        <v>43378</v>
      </c>
      <c r="I115" s="75">
        <v>100000</v>
      </c>
      <c r="J115" s="198">
        <v>80000</v>
      </c>
      <c r="K115" s="198"/>
      <c r="L115" s="75">
        <f t="shared" ca="1" si="1"/>
        <v>58249</v>
      </c>
      <c r="M115" s="197"/>
      <c r="N115" s="197"/>
      <c r="O115" s="197"/>
      <c r="P115" s="197"/>
      <c r="Q115" s="197"/>
      <c r="R115" s="75"/>
    </row>
    <row r="116" spans="1:18" s="71" customFormat="1" x14ac:dyDescent="0.4">
      <c r="A116" s="192"/>
      <c r="B116" s="194" t="s">
        <v>454</v>
      </c>
      <c r="C116" s="194" t="s">
        <v>459</v>
      </c>
      <c r="D116" s="193" t="s">
        <v>127</v>
      </c>
      <c r="E116" s="195"/>
      <c r="F116" s="195"/>
      <c r="G116" s="74" t="s">
        <v>458</v>
      </c>
      <c r="H116" s="76">
        <v>45077</v>
      </c>
      <c r="I116" s="75">
        <v>30000</v>
      </c>
      <c r="J116" s="198">
        <v>100000</v>
      </c>
      <c r="K116" s="198"/>
      <c r="L116" s="75">
        <f t="shared" ca="1" si="1"/>
        <v>98611</v>
      </c>
      <c r="M116" s="197"/>
      <c r="N116" s="197"/>
      <c r="O116" s="197"/>
      <c r="P116" s="197"/>
      <c r="Q116" s="197"/>
      <c r="R116" s="75"/>
    </row>
    <row r="117" spans="1:18" s="71" customFormat="1" x14ac:dyDescent="0.4">
      <c r="A117" s="192"/>
      <c r="B117" s="194" t="s">
        <v>457</v>
      </c>
      <c r="C117" s="194" t="s">
        <v>456</v>
      </c>
      <c r="D117" s="193" t="s">
        <v>127</v>
      </c>
      <c r="E117" s="195"/>
      <c r="F117" s="195"/>
      <c r="G117" s="74" t="s">
        <v>455</v>
      </c>
      <c r="H117" s="76">
        <v>43245</v>
      </c>
      <c r="I117" s="75">
        <v>50000</v>
      </c>
      <c r="J117" s="198">
        <v>30000</v>
      </c>
      <c r="K117" s="198"/>
      <c r="L117" s="75">
        <f t="shared" ca="1" si="1"/>
        <v>62361</v>
      </c>
      <c r="M117" s="197"/>
      <c r="N117" s="197"/>
      <c r="O117" s="197"/>
      <c r="P117" s="197"/>
      <c r="Q117" s="197"/>
      <c r="R117" s="75"/>
    </row>
    <row r="118" spans="1:18" s="71" customFormat="1" x14ac:dyDescent="0.4">
      <c r="A118" s="193"/>
      <c r="B118" s="194" t="s">
        <v>454</v>
      </c>
      <c r="C118" s="194" t="s">
        <v>453</v>
      </c>
      <c r="D118" s="193" t="s">
        <v>127</v>
      </c>
      <c r="E118" s="195"/>
      <c r="F118" s="195"/>
      <c r="G118" s="74" t="s">
        <v>452</v>
      </c>
      <c r="H118" s="76">
        <v>44091</v>
      </c>
      <c r="I118" s="75">
        <v>100000</v>
      </c>
      <c r="J118" s="198">
        <v>50000</v>
      </c>
      <c r="K118" s="198"/>
      <c r="L118" s="75">
        <f t="shared" ca="1" si="1"/>
        <v>33870</v>
      </c>
      <c r="M118" s="197"/>
      <c r="N118" s="197"/>
      <c r="O118" s="197"/>
      <c r="P118" s="197"/>
      <c r="Q118" s="197"/>
      <c r="R118" s="75"/>
    </row>
    <row r="119" spans="1:18" s="71" customFormat="1" x14ac:dyDescent="0.4">
      <c r="A119" s="200" t="s">
        <v>451</v>
      </c>
      <c r="B119" s="194" t="s">
        <v>442</v>
      </c>
      <c r="C119" s="194" t="s">
        <v>450</v>
      </c>
      <c r="D119" s="193" t="s">
        <v>127</v>
      </c>
      <c r="E119" s="195"/>
      <c r="F119" s="195"/>
      <c r="G119" s="74" t="s">
        <v>449</v>
      </c>
      <c r="H119" s="76">
        <v>43545</v>
      </c>
      <c r="I119" s="75">
        <v>100000</v>
      </c>
      <c r="J119" s="198">
        <v>100000</v>
      </c>
      <c r="K119" s="198"/>
      <c r="L119" s="75">
        <f t="shared" ca="1" si="1"/>
        <v>27788</v>
      </c>
      <c r="M119" s="197"/>
      <c r="N119" s="197"/>
      <c r="O119" s="197"/>
      <c r="P119" s="197"/>
      <c r="Q119" s="197"/>
      <c r="R119" s="75"/>
    </row>
    <row r="120" spans="1:18" s="71" customFormat="1" x14ac:dyDescent="0.4">
      <c r="A120" s="192"/>
      <c r="B120" s="194" t="s">
        <v>448</v>
      </c>
      <c r="C120" s="194" t="s">
        <v>447</v>
      </c>
      <c r="D120" s="193" t="s">
        <v>127</v>
      </c>
      <c r="E120" s="195"/>
      <c r="F120" s="195"/>
      <c r="G120" s="74" t="s">
        <v>446</v>
      </c>
      <c r="H120" s="76">
        <v>44359</v>
      </c>
      <c r="I120" s="75">
        <v>100000</v>
      </c>
      <c r="J120" s="198">
        <v>100000</v>
      </c>
      <c r="K120" s="198"/>
      <c r="L120" s="75">
        <f t="shared" ca="1" si="1"/>
        <v>40973</v>
      </c>
      <c r="M120" s="197"/>
      <c r="N120" s="197"/>
      <c r="O120" s="197"/>
      <c r="P120" s="197"/>
      <c r="Q120" s="197"/>
      <c r="R120" s="75"/>
    </row>
    <row r="121" spans="1:18" s="71" customFormat="1" x14ac:dyDescent="0.4">
      <c r="A121" s="192"/>
      <c r="B121" s="194" t="s">
        <v>445</v>
      </c>
      <c r="C121" s="194" t="s">
        <v>444</v>
      </c>
      <c r="D121" s="193" t="s">
        <v>166</v>
      </c>
      <c r="E121" s="195"/>
      <c r="F121" s="195"/>
      <c r="G121" s="74" t="s">
        <v>443</v>
      </c>
      <c r="H121" s="76">
        <v>44120</v>
      </c>
      <c r="I121" s="75">
        <v>20000</v>
      </c>
      <c r="J121" s="198">
        <v>100000</v>
      </c>
      <c r="K121" s="198"/>
      <c r="L121" s="75">
        <f t="shared" ca="1" si="1"/>
        <v>76733</v>
      </c>
      <c r="M121" s="197"/>
      <c r="N121" s="197"/>
      <c r="O121" s="197"/>
      <c r="P121" s="197"/>
      <c r="Q121" s="197"/>
      <c r="R121" s="75"/>
    </row>
    <row r="122" spans="1:18" s="71" customFormat="1" x14ac:dyDescent="0.4">
      <c r="A122" s="192"/>
      <c r="B122" s="194" t="s">
        <v>442</v>
      </c>
      <c r="C122" s="194" t="s">
        <v>441</v>
      </c>
      <c r="D122" s="193" t="s">
        <v>127</v>
      </c>
      <c r="E122" s="195"/>
      <c r="F122" s="195"/>
      <c r="G122" s="74" t="s">
        <v>440</v>
      </c>
      <c r="H122" s="76">
        <v>45473</v>
      </c>
      <c r="I122" s="75">
        <v>50000</v>
      </c>
      <c r="J122" s="198">
        <v>20000</v>
      </c>
      <c r="K122" s="198"/>
      <c r="L122" s="75">
        <f t="shared" ca="1" si="1"/>
        <v>76198</v>
      </c>
      <c r="M122" s="197"/>
      <c r="N122" s="197"/>
      <c r="O122" s="197"/>
      <c r="P122" s="197"/>
      <c r="Q122" s="197"/>
      <c r="R122" s="75"/>
    </row>
    <row r="123" spans="1:18" s="71" customFormat="1" x14ac:dyDescent="0.4">
      <c r="A123" s="193"/>
      <c r="B123" s="194" t="s">
        <v>439</v>
      </c>
      <c r="C123" s="194" t="s">
        <v>438</v>
      </c>
      <c r="D123" s="193" t="s">
        <v>127</v>
      </c>
      <c r="E123" s="195"/>
      <c r="F123" s="195"/>
      <c r="G123" s="74" t="s">
        <v>437</v>
      </c>
      <c r="H123" s="76">
        <v>43541</v>
      </c>
      <c r="I123" s="75">
        <v>60000</v>
      </c>
      <c r="J123" s="198">
        <v>50000</v>
      </c>
      <c r="K123" s="198"/>
      <c r="L123" s="75">
        <f t="shared" ca="1" si="1"/>
        <v>71845</v>
      </c>
      <c r="M123" s="197"/>
      <c r="N123" s="197"/>
      <c r="O123" s="197"/>
      <c r="P123" s="197"/>
      <c r="Q123" s="197"/>
      <c r="R123" s="75"/>
    </row>
    <row r="124" spans="1:18" s="71" customFormat="1" x14ac:dyDescent="0.4">
      <c r="A124" s="200" t="s">
        <v>436</v>
      </c>
      <c r="B124" s="194" t="s">
        <v>426</v>
      </c>
      <c r="C124" s="194" t="s">
        <v>435</v>
      </c>
      <c r="D124" s="193" t="s">
        <v>127</v>
      </c>
      <c r="E124" s="195"/>
      <c r="F124" s="195"/>
      <c r="G124" s="74" t="s">
        <v>434</v>
      </c>
      <c r="H124" s="76">
        <v>45138</v>
      </c>
      <c r="I124" s="75">
        <v>20000</v>
      </c>
      <c r="J124" s="198">
        <v>60000</v>
      </c>
      <c r="K124" s="198"/>
      <c r="L124" s="75">
        <f t="shared" ca="1" si="1"/>
        <v>58809</v>
      </c>
      <c r="M124" s="197"/>
      <c r="N124" s="197"/>
      <c r="O124" s="197"/>
      <c r="P124" s="197"/>
      <c r="Q124" s="197"/>
      <c r="R124" s="75"/>
    </row>
    <row r="125" spans="1:18" s="71" customFormat="1" x14ac:dyDescent="0.4">
      <c r="A125" s="192"/>
      <c r="B125" s="194" t="s">
        <v>423</v>
      </c>
      <c r="C125" s="194" t="s">
        <v>433</v>
      </c>
      <c r="D125" s="193" t="s">
        <v>127</v>
      </c>
      <c r="E125" s="195"/>
      <c r="F125" s="195"/>
      <c r="G125" s="74" t="s">
        <v>432</v>
      </c>
      <c r="H125" s="76">
        <v>45481</v>
      </c>
      <c r="I125" s="75">
        <v>50000</v>
      </c>
      <c r="J125" s="198">
        <v>20000</v>
      </c>
      <c r="K125" s="198"/>
      <c r="L125" s="75">
        <f t="shared" ca="1" si="1"/>
        <v>51050</v>
      </c>
      <c r="M125" s="197"/>
      <c r="N125" s="197"/>
      <c r="O125" s="197"/>
      <c r="P125" s="197"/>
      <c r="Q125" s="197"/>
      <c r="R125" s="75"/>
    </row>
    <row r="126" spans="1:18" s="71" customFormat="1" x14ac:dyDescent="0.4">
      <c r="A126" s="192"/>
      <c r="B126" s="194" t="s">
        <v>431</v>
      </c>
      <c r="C126" s="194" t="s">
        <v>430</v>
      </c>
      <c r="D126" s="193" t="s">
        <v>127</v>
      </c>
      <c r="E126" s="195"/>
      <c r="F126" s="195"/>
      <c r="G126" s="74" t="s">
        <v>429</v>
      </c>
      <c r="H126" s="76">
        <v>44161</v>
      </c>
      <c r="I126" s="75">
        <v>100000</v>
      </c>
      <c r="J126" s="198">
        <v>50000</v>
      </c>
      <c r="K126" s="198"/>
      <c r="L126" s="75">
        <f t="shared" ca="1" si="1"/>
        <v>79963</v>
      </c>
      <c r="M126" s="197"/>
      <c r="N126" s="197"/>
      <c r="O126" s="197"/>
      <c r="P126" s="197"/>
      <c r="Q126" s="197"/>
      <c r="R126" s="75"/>
    </row>
    <row r="127" spans="1:18" s="71" customFormat="1" x14ac:dyDescent="0.4">
      <c r="A127" s="192"/>
      <c r="B127" s="194" t="s">
        <v>428</v>
      </c>
      <c r="C127" s="194" t="s">
        <v>427</v>
      </c>
      <c r="D127" s="193" t="s">
        <v>127</v>
      </c>
      <c r="E127" s="195"/>
      <c r="F127" s="195"/>
      <c r="G127" s="74" t="s">
        <v>352</v>
      </c>
      <c r="H127" s="76">
        <v>44891</v>
      </c>
      <c r="I127" s="75">
        <v>5000</v>
      </c>
      <c r="J127" s="198">
        <v>100000</v>
      </c>
      <c r="K127" s="198"/>
      <c r="L127" s="75">
        <f t="shared" ca="1" si="1"/>
        <v>77479</v>
      </c>
      <c r="M127" s="197"/>
      <c r="N127" s="197"/>
      <c r="O127" s="197"/>
      <c r="P127" s="197"/>
      <c r="Q127" s="197"/>
      <c r="R127" s="75"/>
    </row>
    <row r="128" spans="1:18" s="71" customFormat="1" x14ac:dyDescent="0.4">
      <c r="A128" s="192"/>
      <c r="B128" s="194" t="s">
        <v>426</v>
      </c>
      <c r="C128" s="194" t="s">
        <v>425</v>
      </c>
      <c r="D128" s="193" t="s">
        <v>127</v>
      </c>
      <c r="E128" s="195"/>
      <c r="F128" s="195"/>
      <c r="G128" s="74" t="s">
        <v>424</v>
      </c>
      <c r="H128" s="76">
        <v>43517</v>
      </c>
      <c r="I128" s="75">
        <v>10000</v>
      </c>
      <c r="J128" s="198">
        <v>5000</v>
      </c>
      <c r="K128" s="198"/>
      <c r="L128" s="75">
        <f t="shared" ca="1" si="1"/>
        <v>98642</v>
      </c>
      <c r="M128" s="197"/>
      <c r="N128" s="197"/>
      <c r="O128" s="197"/>
      <c r="P128" s="197"/>
      <c r="Q128" s="197"/>
      <c r="R128" s="75"/>
    </row>
    <row r="129" spans="1:18" s="71" customFormat="1" x14ac:dyDescent="0.4">
      <c r="A129" s="193"/>
      <c r="B129" s="194" t="s">
        <v>423</v>
      </c>
      <c r="C129" s="194" t="s">
        <v>422</v>
      </c>
      <c r="D129" s="193" t="s">
        <v>127</v>
      </c>
      <c r="E129" s="195"/>
      <c r="F129" s="195"/>
      <c r="G129" s="74" t="s">
        <v>421</v>
      </c>
      <c r="H129" s="76">
        <v>43493</v>
      </c>
      <c r="I129" s="75">
        <v>100000</v>
      </c>
      <c r="J129" s="198">
        <v>10000</v>
      </c>
      <c r="K129" s="198"/>
      <c r="L129" s="75">
        <f t="shared" ca="1" si="1"/>
        <v>79949</v>
      </c>
      <c r="M129" s="197"/>
      <c r="N129" s="197"/>
      <c r="O129" s="197"/>
      <c r="P129" s="197"/>
      <c r="Q129" s="197"/>
      <c r="R129" s="75"/>
    </row>
    <row r="130" spans="1:18" s="71" customFormat="1" x14ac:dyDescent="0.4">
      <c r="A130" s="193" t="s">
        <v>420</v>
      </c>
      <c r="B130" s="194" t="s">
        <v>419</v>
      </c>
      <c r="C130" s="194" t="s">
        <v>418</v>
      </c>
      <c r="D130" s="193" t="s">
        <v>127</v>
      </c>
      <c r="E130" s="195"/>
      <c r="F130" s="195"/>
      <c r="G130" s="74" t="s">
        <v>417</v>
      </c>
      <c r="H130" s="76">
        <v>44641</v>
      </c>
      <c r="I130" s="75">
        <v>100000</v>
      </c>
      <c r="J130" s="198">
        <v>100000</v>
      </c>
      <c r="K130" s="198"/>
      <c r="L130" s="75">
        <f t="shared" ca="1" si="1"/>
        <v>96118</v>
      </c>
      <c r="M130" s="197"/>
      <c r="N130" s="197"/>
      <c r="O130" s="197"/>
      <c r="P130" s="197"/>
      <c r="Q130" s="197"/>
      <c r="R130" s="75"/>
    </row>
    <row r="131" spans="1:18" s="71" customFormat="1" x14ac:dyDescent="0.4">
      <c r="A131" s="199"/>
      <c r="B131" s="194" t="s">
        <v>416</v>
      </c>
      <c r="C131" s="194" t="s">
        <v>415</v>
      </c>
      <c r="D131" s="193" t="s">
        <v>127</v>
      </c>
      <c r="E131" s="195"/>
      <c r="F131" s="195"/>
      <c r="G131" s="74" t="s">
        <v>414</v>
      </c>
      <c r="H131" s="76">
        <v>45630</v>
      </c>
      <c r="I131" s="75">
        <v>100000</v>
      </c>
      <c r="J131" s="198">
        <v>100000</v>
      </c>
      <c r="K131" s="198"/>
      <c r="L131" s="75">
        <f t="shared" ca="1" si="1"/>
        <v>38915</v>
      </c>
      <c r="M131" s="197"/>
      <c r="N131" s="197"/>
      <c r="O131" s="197"/>
      <c r="P131" s="197"/>
      <c r="Q131" s="197"/>
      <c r="R131" s="75"/>
    </row>
    <row r="132" spans="1:18" s="71" customFormat="1" x14ac:dyDescent="0.4">
      <c r="A132" s="199"/>
      <c r="B132" s="194" t="s">
        <v>413</v>
      </c>
      <c r="C132" s="194" t="s">
        <v>412</v>
      </c>
      <c r="D132" s="193" t="s">
        <v>127</v>
      </c>
      <c r="E132" s="195"/>
      <c r="F132" s="195"/>
      <c r="G132" s="74" t="s">
        <v>411</v>
      </c>
      <c r="H132" s="76">
        <v>44355</v>
      </c>
      <c r="I132" s="75">
        <v>100000</v>
      </c>
      <c r="J132" s="198">
        <v>100000</v>
      </c>
      <c r="K132" s="198"/>
      <c r="L132" s="75">
        <f t="shared" ref="L132:L195" ca="1" si="2">RANDBETWEEN(25000,100000)</f>
        <v>29477</v>
      </c>
      <c r="M132" s="197"/>
      <c r="N132" s="197"/>
      <c r="O132" s="197"/>
      <c r="P132" s="197"/>
      <c r="Q132" s="197"/>
      <c r="R132" s="75"/>
    </row>
    <row r="133" spans="1:18" s="71" customFormat="1" x14ac:dyDescent="0.4">
      <c r="A133" s="199"/>
      <c r="B133" s="194" t="s">
        <v>410</v>
      </c>
      <c r="C133" s="194" t="s">
        <v>409</v>
      </c>
      <c r="D133" s="193" t="s">
        <v>127</v>
      </c>
      <c r="E133" s="195"/>
      <c r="F133" s="195"/>
      <c r="G133" s="74" t="s">
        <v>408</v>
      </c>
      <c r="H133" s="76">
        <v>43837</v>
      </c>
      <c r="I133" s="75">
        <v>150000</v>
      </c>
      <c r="J133" s="198">
        <v>100000</v>
      </c>
      <c r="K133" s="198"/>
      <c r="L133" s="75">
        <f t="shared" ca="1" si="2"/>
        <v>63286</v>
      </c>
      <c r="M133" s="197"/>
      <c r="N133" s="197"/>
      <c r="O133" s="197"/>
      <c r="P133" s="197"/>
      <c r="Q133" s="197"/>
      <c r="R133" s="75"/>
    </row>
    <row r="134" spans="1:18" s="71" customFormat="1" x14ac:dyDescent="0.4">
      <c r="A134" s="199"/>
      <c r="B134" s="194" t="s">
        <v>407</v>
      </c>
      <c r="C134" s="194" t="s">
        <v>406</v>
      </c>
      <c r="D134" s="193" t="s">
        <v>127</v>
      </c>
      <c r="E134" s="195"/>
      <c r="F134" s="195"/>
      <c r="G134" s="74" t="s">
        <v>405</v>
      </c>
      <c r="H134" s="76">
        <v>43224</v>
      </c>
      <c r="I134" s="75">
        <v>150000</v>
      </c>
      <c r="J134" s="198">
        <v>150000</v>
      </c>
      <c r="K134" s="198"/>
      <c r="L134" s="75">
        <f t="shared" ca="1" si="2"/>
        <v>68081</v>
      </c>
      <c r="M134" s="197"/>
      <c r="N134" s="197"/>
      <c r="O134" s="197"/>
      <c r="P134" s="197"/>
      <c r="Q134" s="197"/>
      <c r="R134" s="75"/>
    </row>
    <row r="135" spans="1:18" s="71" customFormat="1" x14ac:dyDescent="0.4">
      <c r="A135" s="199"/>
      <c r="B135" s="194" t="s">
        <v>404</v>
      </c>
      <c r="C135" s="194" t="s">
        <v>403</v>
      </c>
      <c r="D135" s="193" t="s">
        <v>127</v>
      </c>
      <c r="E135" s="195"/>
      <c r="F135" s="195"/>
      <c r="G135" s="74" t="s">
        <v>402</v>
      </c>
      <c r="H135" s="76">
        <v>44182</v>
      </c>
      <c r="I135" s="75">
        <v>150000</v>
      </c>
      <c r="J135" s="198">
        <v>150000</v>
      </c>
      <c r="K135" s="198"/>
      <c r="L135" s="75">
        <f t="shared" ca="1" si="2"/>
        <v>54299</v>
      </c>
      <c r="M135" s="197"/>
      <c r="N135" s="197"/>
      <c r="O135" s="197"/>
      <c r="P135" s="197"/>
      <c r="Q135" s="197"/>
      <c r="R135" s="75"/>
    </row>
    <row r="136" spans="1:18" s="71" customFormat="1" x14ac:dyDescent="0.4">
      <c r="A136" s="199"/>
      <c r="B136" s="194" t="s">
        <v>401</v>
      </c>
      <c r="C136" s="194" t="s">
        <v>400</v>
      </c>
      <c r="D136" s="193" t="s">
        <v>127</v>
      </c>
      <c r="E136" s="195"/>
      <c r="F136" s="195"/>
      <c r="G136" s="74" t="s">
        <v>399</v>
      </c>
      <c r="H136" s="76">
        <v>45056</v>
      </c>
      <c r="I136" s="75">
        <v>150000</v>
      </c>
      <c r="J136" s="198">
        <v>150000</v>
      </c>
      <c r="K136" s="198"/>
      <c r="L136" s="75">
        <f t="shared" ca="1" si="2"/>
        <v>58875</v>
      </c>
      <c r="M136" s="197"/>
      <c r="N136" s="197"/>
      <c r="O136" s="197"/>
      <c r="P136" s="197"/>
      <c r="Q136" s="197"/>
      <c r="R136" s="75"/>
    </row>
    <row r="137" spans="1:18" s="71" customFormat="1" x14ac:dyDescent="0.4">
      <c r="A137" s="195"/>
      <c r="B137" s="194" t="s">
        <v>398</v>
      </c>
      <c r="C137" s="194" t="s">
        <v>397</v>
      </c>
      <c r="D137" s="193" t="s">
        <v>127</v>
      </c>
      <c r="E137" s="195"/>
      <c r="F137" s="195"/>
      <c r="G137" s="74" t="s">
        <v>396</v>
      </c>
      <c r="H137" s="76">
        <v>42951</v>
      </c>
      <c r="I137" s="75">
        <v>10000</v>
      </c>
      <c r="J137" s="198">
        <v>150000</v>
      </c>
      <c r="K137" s="198"/>
      <c r="L137" s="75">
        <f t="shared" ca="1" si="2"/>
        <v>37535</v>
      </c>
      <c r="M137" s="197"/>
      <c r="N137" s="197"/>
      <c r="O137" s="197"/>
      <c r="P137" s="197"/>
      <c r="Q137" s="197"/>
      <c r="R137" s="75"/>
    </row>
    <row r="138" spans="1:18" s="71" customFormat="1" x14ac:dyDescent="0.4">
      <c r="A138" s="200" t="s">
        <v>395</v>
      </c>
      <c r="B138" s="194" t="s">
        <v>378</v>
      </c>
      <c r="C138" s="194" t="s">
        <v>394</v>
      </c>
      <c r="D138" s="193" t="s">
        <v>127</v>
      </c>
      <c r="E138" s="195"/>
      <c r="F138" s="195"/>
      <c r="G138" s="74" t="s">
        <v>393</v>
      </c>
      <c r="H138" s="76">
        <v>43399</v>
      </c>
      <c r="I138" s="75">
        <v>20000</v>
      </c>
      <c r="J138" s="198">
        <v>10000</v>
      </c>
      <c r="K138" s="198"/>
      <c r="L138" s="75">
        <f t="shared" ca="1" si="2"/>
        <v>26851</v>
      </c>
      <c r="M138" s="197"/>
      <c r="N138" s="197"/>
      <c r="O138" s="197"/>
      <c r="P138" s="197"/>
      <c r="Q138" s="197"/>
      <c r="R138" s="75"/>
    </row>
    <row r="139" spans="1:18" s="71" customFormat="1" x14ac:dyDescent="0.4">
      <c r="A139" s="192"/>
      <c r="B139" s="194" t="s">
        <v>375</v>
      </c>
      <c r="C139" s="194" t="s">
        <v>392</v>
      </c>
      <c r="D139" s="193" t="s">
        <v>127</v>
      </c>
      <c r="E139" s="195"/>
      <c r="F139" s="195"/>
      <c r="G139" s="74" t="s">
        <v>391</v>
      </c>
      <c r="H139" s="76">
        <v>44511</v>
      </c>
      <c r="I139" s="75">
        <v>30000</v>
      </c>
      <c r="J139" s="198">
        <v>20000</v>
      </c>
      <c r="K139" s="198"/>
      <c r="L139" s="75">
        <f t="shared" ca="1" si="2"/>
        <v>95748</v>
      </c>
      <c r="M139" s="197"/>
      <c r="N139" s="197"/>
      <c r="O139" s="197"/>
      <c r="P139" s="197"/>
      <c r="Q139" s="197"/>
      <c r="R139" s="75"/>
    </row>
    <row r="140" spans="1:18" s="71" customFormat="1" x14ac:dyDescent="0.4">
      <c r="A140" s="192"/>
      <c r="B140" s="194" t="s">
        <v>372</v>
      </c>
      <c r="C140" s="194" t="s">
        <v>390</v>
      </c>
      <c r="D140" s="193" t="s">
        <v>127</v>
      </c>
      <c r="E140" s="195"/>
      <c r="F140" s="195"/>
      <c r="G140" s="74" t="s">
        <v>389</v>
      </c>
      <c r="H140" s="76">
        <v>43536</v>
      </c>
      <c r="I140" s="75">
        <v>30000</v>
      </c>
      <c r="J140" s="198">
        <v>30000</v>
      </c>
      <c r="K140" s="198"/>
      <c r="L140" s="75">
        <f t="shared" ca="1" si="2"/>
        <v>33164</v>
      </c>
      <c r="M140" s="197"/>
      <c r="N140" s="197"/>
      <c r="O140" s="197"/>
      <c r="P140" s="197"/>
      <c r="Q140" s="197"/>
      <c r="R140" s="75"/>
    </row>
    <row r="141" spans="1:18" s="71" customFormat="1" x14ac:dyDescent="0.4">
      <c r="A141" s="192"/>
      <c r="B141" s="194" t="s">
        <v>378</v>
      </c>
      <c r="C141" s="194" t="s">
        <v>388</v>
      </c>
      <c r="D141" s="193" t="s">
        <v>127</v>
      </c>
      <c r="E141" s="195"/>
      <c r="F141" s="195"/>
      <c r="G141" s="74" t="s">
        <v>387</v>
      </c>
      <c r="H141" s="76">
        <v>44238</v>
      </c>
      <c r="I141" s="75">
        <v>100000</v>
      </c>
      <c r="J141" s="198">
        <v>30000</v>
      </c>
      <c r="K141" s="198"/>
      <c r="L141" s="75">
        <f t="shared" ca="1" si="2"/>
        <v>77431</v>
      </c>
      <c r="M141" s="197"/>
      <c r="N141" s="197"/>
      <c r="O141" s="197"/>
      <c r="P141" s="197"/>
      <c r="Q141" s="197"/>
      <c r="R141" s="75"/>
    </row>
    <row r="142" spans="1:18" s="71" customFormat="1" x14ac:dyDescent="0.4">
      <c r="A142" s="192"/>
      <c r="B142" s="194" t="s">
        <v>378</v>
      </c>
      <c r="C142" s="194" t="s">
        <v>386</v>
      </c>
      <c r="D142" s="193" t="s">
        <v>127</v>
      </c>
      <c r="E142" s="195"/>
      <c r="F142" s="195"/>
      <c r="G142" s="74" t="s">
        <v>385</v>
      </c>
      <c r="H142" s="76">
        <v>44473</v>
      </c>
      <c r="I142" s="75">
        <v>50000</v>
      </c>
      <c r="J142" s="198">
        <v>100000</v>
      </c>
      <c r="K142" s="198"/>
      <c r="L142" s="75">
        <f t="shared" ca="1" si="2"/>
        <v>28786</v>
      </c>
      <c r="M142" s="197"/>
      <c r="N142" s="197"/>
      <c r="O142" s="197"/>
      <c r="P142" s="197"/>
      <c r="Q142" s="197"/>
      <c r="R142" s="75"/>
    </row>
    <row r="143" spans="1:18" s="71" customFormat="1" x14ac:dyDescent="0.4">
      <c r="A143" s="192"/>
      <c r="B143" s="194" t="s">
        <v>378</v>
      </c>
      <c r="C143" s="194" t="s">
        <v>384</v>
      </c>
      <c r="D143" s="193" t="s">
        <v>252</v>
      </c>
      <c r="E143" s="195"/>
      <c r="F143" s="195"/>
      <c r="G143" s="74" t="s">
        <v>383</v>
      </c>
      <c r="H143" s="76">
        <v>45270</v>
      </c>
      <c r="I143" s="75">
        <v>20000</v>
      </c>
      <c r="J143" s="198">
        <v>50000</v>
      </c>
      <c r="K143" s="198"/>
      <c r="L143" s="75">
        <f t="shared" ca="1" si="2"/>
        <v>68673</v>
      </c>
      <c r="M143" s="197"/>
      <c r="N143" s="197"/>
      <c r="O143" s="197"/>
      <c r="P143" s="197"/>
      <c r="Q143" s="197"/>
      <c r="R143" s="75"/>
    </row>
    <row r="144" spans="1:18" s="71" customFormat="1" x14ac:dyDescent="0.4">
      <c r="A144" s="192"/>
      <c r="B144" s="194" t="s">
        <v>375</v>
      </c>
      <c r="C144" s="194" t="s">
        <v>382</v>
      </c>
      <c r="D144" s="193" t="s">
        <v>127</v>
      </c>
      <c r="E144" s="195"/>
      <c r="F144" s="195"/>
      <c r="G144" s="74" t="s">
        <v>381</v>
      </c>
      <c r="H144" s="76">
        <v>43814</v>
      </c>
      <c r="I144" s="75">
        <v>170000</v>
      </c>
      <c r="J144" s="198">
        <v>20000</v>
      </c>
      <c r="K144" s="198"/>
      <c r="L144" s="75">
        <f t="shared" ca="1" si="2"/>
        <v>94649</v>
      </c>
      <c r="M144" s="197"/>
      <c r="N144" s="197"/>
      <c r="O144" s="197"/>
      <c r="P144" s="197"/>
      <c r="Q144" s="197"/>
      <c r="R144" s="75"/>
    </row>
    <row r="145" spans="1:18" s="71" customFormat="1" x14ac:dyDescent="0.4">
      <c r="A145" s="192"/>
      <c r="B145" s="194" t="s">
        <v>378</v>
      </c>
      <c r="C145" s="194" t="s">
        <v>380</v>
      </c>
      <c r="D145" s="193" t="s">
        <v>252</v>
      </c>
      <c r="E145" s="195"/>
      <c r="F145" s="195"/>
      <c r="G145" s="74" t="s">
        <v>379</v>
      </c>
      <c r="H145" s="76">
        <v>43112</v>
      </c>
      <c r="I145" s="75">
        <v>20000</v>
      </c>
      <c r="J145" s="198">
        <v>170000</v>
      </c>
      <c r="K145" s="198"/>
      <c r="L145" s="75">
        <f t="shared" ca="1" si="2"/>
        <v>53811</v>
      </c>
      <c r="M145" s="197"/>
      <c r="N145" s="197"/>
      <c r="O145" s="197"/>
      <c r="P145" s="197"/>
      <c r="Q145" s="197"/>
      <c r="R145" s="75"/>
    </row>
    <row r="146" spans="1:18" s="71" customFormat="1" x14ac:dyDescent="0.4">
      <c r="A146" s="192"/>
      <c r="B146" s="194" t="s">
        <v>378</v>
      </c>
      <c r="C146" s="194" t="s">
        <v>377</v>
      </c>
      <c r="D146" s="193" t="s">
        <v>127</v>
      </c>
      <c r="E146" s="195"/>
      <c r="F146" s="195"/>
      <c r="G146" s="74" t="s">
        <v>376</v>
      </c>
      <c r="H146" s="76">
        <v>43774</v>
      </c>
      <c r="I146" s="75">
        <v>50000</v>
      </c>
      <c r="J146" s="198">
        <v>20000</v>
      </c>
      <c r="K146" s="198"/>
      <c r="L146" s="75">
        <f t="shared" ca="1" si="2"/>
        <v>25801</v>
      </c>
      <c r="M146" s="197"/>
      <c r="N146" s="197"/>
      <c r="O146" s="197"/>
      <c r="P146" s="197"/>
      <c r="Q146" s="197"/>
      <c r="R146" s="75"/>
    </row>
    <row r="147" spans="1:18" s="71" customFormat="1" x14ac:dyDescent="0.4">
      <c r="A147" s="192"/>
      <c r="B147" s="194" t="s">
        <v>375</v>
      </c>
      <c r="C147" s="194" t="s">
        <v>374</v>
      </c>
      <c r="D147" s="193" t="s">
        <v>127</v>
      </c>
      <c r="E147" s="195"/>
      <c r="F147" s="195"/>
      <c r="G147" s="74" t="s">
        <v>373</v>
      </c>
      <c r="H147" s="76">
        <v>44427</v>
      </c>
      <c r="I147" s="75">
        <v>60000</v>
      </c>
      <c r="J147" s="198">
        <v>50000</v>
      </c>
      <c r="K147" s="198"/>
      <c r="L147" s="75">
        <f t="shared" ca="1" si="2"/>
        <v>83186</v>
      </c>
      <c r="M147" s="197"/>
      <c r="N147" s="197"/>
      <c r="O147" s="197"/>
      <c r="P147" s="197"/>
      <c r="Q147" s="197"/>
      <c r="R147" s="75"/>
    </row>
    <row r="148" spans="1:18" s="71" customFormat="1" x14ac:dyDescent="0.4">
      <c r="A148" s="193"/>
      <c r="B148" s="194" t="s">
        <v>372</v>
      </c>
      <c r="C148" s="194" t="s">
        <v>371</v>
      </c>
      <c r="D148" s="193" t="s">
        <v>127</v>
      </c>
      <c r="E148" s="195"/>
      <c r="F148" s="195"/>
      <c r="G148" s="74" t="s">
        <v>212</v>
      </c>
      <c r="H148" s="76">
        <v>42942</v>
      </c>
      <c r="I148" s="75">
        <v>100000</v>
      </c>
      <c r="J148" s="198">
        <v>60000</v>
      </c>
      <c r="K148" s="198"/>
      <c r="L148" s="75">
        <f t="shared" ca="1" si="2"/>
        <v>52486</v>
      </c>
      <c r="M148" s="197"/>
      <c r="N148" s="197"/>
      <c r="O148" s="197"/>
      <c r="P148" s="197"/>
      <c r="Q148" s="197"/>
      <c r="R148" s="75"/>
    </row>
    <row r="149" spans="1:18" s="71" customFormat="1" x14ac:dyDescent="0.4">
      <c r="A149" s="200" t="s">
        <v>370</v>
      </c>
      <c r="B149" s="194" t="s">
        <v>369</v>
      </c>
      <c r="C149" s="194" t="s">
        <v>368</v>
      </c>
      <c r="D149" s="193" t="s">
        <v>252</v>
      </c>
      <c r="E149" s="195"/>
      <c r="F149" s="195"/>
      <c r="G149" s="74" t="s">
        <v>367</v>
      </c>
      <c r="H149" s="76">
        <v>44879</v>
      </c>
      <c r="I149" s="75">
        <v>100000</v>
      </c>
      <c r="J149" s="198">
        <v>100000</v>
      </c>
      <c r="K149" s="198"/>
      <c r="L149" s="75">
        <f t="shared" ca="1" si="2"/>
        <v>76098</v>
      </c>
      <c r="M149" s="197"/>
      <c r="N149" s="197"/>
      <c r="O149" s="197"/>
      <c r="P149" s="197"/>
      <c r="Q149" s="197"/>
      <c r="R149" s="75"/>
    </row>
    <row r="150" spans="1:18" s="71" customFormat="1" x14ac:dyDescent="0.4">
      <c r="A150" s="192"/>
      <c r="B150" s="194" t="s">
        <v>364</v>
      </c>
      <c r="C150" s="194" t="s">
        <v>366</v>
      </c>
      <c r="D150" s="193" t="s">
        <v>127</v>
      </c>
      <c r="E150" s="195"/>
      <c r="F150" s="195"/>
      <c r="G150" s="74" t="s">
        <v>365</v>
      </c>
      <c r="H150" s="76">
        <v>44710</v>
      </c>
      <c r="I150" s="75">
        <v>200000</v>
      </c>
      <c r="J150" s="198">
        <v>100000</v>
      </c>
      <c r="K150" s="198"/>
      <c r="L150" s="75">
        <f t="shared" ca="1" si="2"/>
        <v>81950</v>
      </c>
      <c r="M150" s="197"/>
      <c r="N150" s="197"/>
      <c r="O150" s="197"/>
      <c r="P150" s="197"/>
      <c r="Q150" s="197"/>
      <c r="R150" s="75"/>
    </row>
    <row r="151" spans="1:18" s="71" customFormat="1" x14ac:dyDescent="0.4">
      <c r="A151" s="192"/>
      <c r="B151" s="194" t="s">
        <v>364</v>
      </c>
      <c r="C151" s="194" t="s">
        <v>363</v>
      </c>
      <c r="D151" s="193" t="s">
        <v>127</v>
      </c>
      <c r="E151" s="195"/>
      <c r="F151" s="195"/>
      <c r="G151" s="74" t="s">
        <v>362</v>
      </c>
      <c r="H151" s="76">
        <v>43528</v>
      </c>
      <c r="I151" s="75">
        <v>100000</v>
      </c>
      <c r="J151" s="198">
        <v>200000</v>
      </c>
      <c r="K151" s="198"/>
      <c r="L151" s="75">
        <f t="shared" ca="1" si="2"/>
        <v>29316</v>
      </c>
      <c r="M151" s="197"/>
      <c r="N151" s="197"/>
      <c r="O151" s="197"/>
      <c r="P151" s="197"/>
      <c r="Q151" s="197"/>
      <c r="R151" s="75"/>
    </row>
    <row r="152" spans="1:18" s="71" customFormat="1" x14ac:dyDescent="0.4">
      <c r="A152" s="192"/>
      <c r="B152" s="194" t="s">
        <v>361</v>
      </c>
      <c r="C152" s="194" t="s">
        <v>360</v>
      </c>
      <c r="D152" s="193" t="s">
        <v>127</v>
      </c>
      <c r="E152" s="195"/>
      <c r="F152" s="195"/>
      <c r="G152" s="74" t="s">
        <v>359</v>
      </c>
      <c r="H152" s="76">
        <v>43380</v>
      </c>
      <c r="I152" s="75">
        <v>400000</v>
      </c>
      <c r="J152" s="198">
        <v>100000</v>
      </c>
      <c r="K152" s="198"/>
      <c r="L152" s="75">
        <f t="shared" ca="1" si="2"/>
        <v>58463</v>
      </c>
      <c r="M152" s="197"/>
      <c r="N152" s="197"/>
      <c r="O152" s="197"/>
      <c r="P152" s="197"/>
      <c r="Q152" s="197"/>
      <c r="R152" s="75"/>
    </row>
    <row r="153" spans="1:18" s="71" customFormat="1" x14ac:dyDescent="0.4">
      <c r="A153" s="193"/>
      <c r="B153" s="194" t="s">
        <v>358</v>
      </c>
      <c r="C153" s="194" t="s">
        <v>357</v>
      </c>
      <c r="D153" s="193" t="s">
        <v>187</v>
      </c>
      <c r="E153" s="195"/>
      <c r="F153" s="195"/>
      <c r="G153" s="74" t="s">
        <v>356</v>
      </c>
      <c r="H153" s="76">
        <v>45460</v>
      </c>
      <c r="I153" s="75">
        <v>70000</v>
      </c>
      <c r="J153" s="198">
        <v>400000</v>
      </c>
      <c r="K153" s="198"/>
      <c r="L153" s="75">
        <f t="shared" ca="1" si="2"/>
        <v>99134</v>
      </c>
      <c r="M153" s="197"/>
      <c r="N153" s="197"/>
      <c r="O153" s="197"/>
      <c r="P153" s="197"/>
      <c r="Q153" s="197"/>
      <c r="R153" s="75"/>
    </row>
    <row r="154" spans="1:18" s="71" customFormat="1" x14ac:dyDescent="0.4">
      <c r="A154" s="193" t="s">
        <v>355</v>
      </c>
      <c r="B154" s="194" t="s">
        <v>354</v>
      </c>
      <c r="C154" s="194" t="s">
        <v>353</v>
      </c>
      <c r="D154" s="193" t="s">
        <v>127</v>
      </c>
      <c r="E154" s="195"/>
      <c r="F154" s="195"/>
      <c r="G154" s="74" t="s">
        <v>352</v>
      </c>
      <c r="H154" s="76">
        <v>43343</v>
      </c>
      <c r="I154" s="75">
        <v>30000</v>
      </c>
      <c r="J154" s="198">
        <v>70000</v>
      </c>
      <c r="K154" s="198"/>
      <c r="L154" s="75">
        <f t="shared" ca="1" si="2"/>
        <v>90494</v>
      </c>
      <c r="M154" s="197"/>
      <c r="N154" s="197"/>
      <c r="O154" s="197"/>
      <c r="P154" s="197"/>
      <c r="Q154" s="197"/>
      <c r="R154" s="75"/>
    </row>
    <row r="155" spans="1:18" s="71" customFormat="1" x14ac:dyDescent="0.4">
      <c r="A155" s="199"/>
      <c r="B155" s="194" t="s">
        <v>351</v>
      </c>
      <c r="C155" s="194" t="s">
        <v>350</v>
      </c>
      <c r="D155" s="193" t="s">
        <v>127</v>
      </c>
      <c r="E155" s="195"/>
      <c r="F155" s="195"/>
      <c r="G155" s="74" t="s">
        <v>145</v>
      </c>
      <c r="H155" s="76">
        <v>43372</v>
      </c>
      <c r="I155" s="75">
        <v>100000</v>
      </c>
      <c r="J155" s="198">
        <v>30000</v>
      </c>
      <c r="K155" s="198"/>
      <c r="L155" s="75">
        <f t="shared" ca="1" si="2"/>
        <v>53540</v>
      </c>
      <c r="M155" s="197"/>
      <c r="N155" s="197"/>
      <c r="O155" s="197"/>
      <c r="P155" s="197"/>
      <c r="Q155" s="197"/>
      <c r="R155" s="75"/>
    </row>
    <row r="156" spans="1:18" s="71" customFormat="1" x14ac:dyDescent="0.4">
      <c r="A156" s="199"/>
      <c r="B156" s="194" t="s">
        <v>349</v>
      </c>
      <c r="C156" s="194" t="s">
        <v>348</v>
      </c>
      <c r="D156" s="193" t="s">
        <v>166</v>
      </c>
      <c r="E156" s="195"/>
      <c r="F156" s="195"/>
      <c r="G156" s="74" t="s">
        <v>347</v>
      </c>
      <c r="H156" s="76">
        <v>44701</v>
      </c>
      <c r="I156" s="75">
        <v>150000</v>
      </c>
      <c r="J156" s="198">
        <v>100000</v>
      </c>
      <c r="K156" s="198"/>
      <c r="L156" s="75">
        <f t="shared" ca="1" si="2"/>
        <v>54221</v>
      </c>
      <c r="M156" s="197"/>
      <c r="N156" s="197"/>
      <c r="O156" s="197"/>
      <c r="P156" s="197"/>
      <c r="Q156" s="197"/>
      <c r="R156" s="75"/>
    </row>
    <row r="157" spans="1:18" s="71" customFormat="1" x14ac:dyDescent="0.4">
      <c r="A157" s="199"/>
      <c r="B157" s="194" t="s">
        <v>346</v>
      </c>
      <c r="C157" s="194" t="s">
        <v>345</v>
      </c>
      <c r="D157" s="193" t="s">
        <v>166</v>
      </c>
      <c r="E157" s="195"/>
      <c r="F157" s="195"/>
      <c r="G157" s="74" t="s">
        <v>344</v>
      </c>
      <c r="H157" s="76">
        <v>43443</v>
      </c>
      <c r="I157" s="75">
        <v>64894</v>
      </c>
      <c r="J157" s="198">
        <v>150000</v>
      </c>
      <c r="K157" s="198"/>
      <c r="L157" s="75">
        <f t="shared" ca="1" si="2"/>
        <v>28067</v>
      </c>
      <c r="M157" s="197"/>
      <c r="N157" s="197"/>
      <c r="O157" s="197"/>
      <c r="P157" s="197"/>
      <c r="Q157" s="197"/>
      <c r="R157" s="75"/>
    </row>
    <row r="158" spans="1:18" s="71" customFormat="1" x14ac:dyDescent="0.4">
      <c r="A158" s="195"/>
      <c r="B158" s="194" t="s">
        <v>343</v>
      </c>
      <c r="C158" s="194" t="s">
        <v>342</v>
      </c>
      <c r="D158" s="193" t="s">
        <v>166</v>
      </c>
      <c r="E158" s="195"/>
      <c r="F158" s="195"/>
      <c r="G158" s="74" t="s">
        <v>341</v>
      </c>
      <c r="H158" s="76">
        <v>43690</v>
      </c>
      <c r="I158" s="75">
        <v>50000</v>
      </c>
      <c r="J158" s="198">
        <v>64894</v>
      </c>
      <c r="K158" s="198"/>
      <c r="L158" s="75">
        <f t="shared" ca="1" si="2"/>
        <v>54062</v>
      </c>
      <c r="M158" s="197"/>
      <c r="N158" s="197"/>
      <c r="O158" s="197"/>
      <c r="P158" s="197"/>
      <c r="Q158" s="197"/>
      <c r="R158" s="75"/>
    </row>
    <row r="159" spans="1:18" s="71" customFormat="1" x14ac:dyDescent="0.4">
      <c r="A159" s="200" t="s">
        <v>340</v>
      </c>
      <c r="B159" s="194" t="s">
        <v>337</v>
      </c>
      <c r="C159" s="194" t="s">
        <v>339</v>
      </c>
      <c r="D159" s="193" t="s">
        <v>166</v>
      </c>
      <c r="E159" s="195"/>
      <c r="F159" s="195"/>
      <c r="G159" s="74" t="s">
        <v>338</v>
      </c>
      <c r="H159" s="76">
        <v>44453</v>
      </c>
      <c r="I159" s="75">
        <v>200000</v>
      </c>
      <c r="J159" s="198">
        <v>50000</v>
      </c>
      <c r="K159" s="198"/>
      <c r="L159" s="75">
        <f t="shared" ca="1" si="2"/>
        <v>95122</v>
      </c>
      <c r="M159" s="197"/>
      <c r="N159" s="197"/>
      <c r="O159" s="197"/>
      <c r="P159" s="197"/>
      <c r="Q159" s="197"/>
      <c r="R159" s="75"/>
    </row>
    <row r="160" spans="1:18" s="71" customFormat="1" x14ac:dyDescent="0.4">
      <c r="A160" s="192"/>
      <c r="B160" s="194" t="s">
        <v>337</v>
      </c>
      <c r="C160" s="194" t="s">
        <v>336</v>
      </c>
      <c r="D160" s="193" t="s">
        <v>127</v>
      </c>
      <c r="E160" s="195"/>
      <c r="F160" s="195"/>
      <c r="G160" s="74" t="s">
        <v>335</v>
      </c>
      <c r="H160" s="76">
        <v>45411</v>
      </c>
      <c r="I160" s="75">
        <v>100000</v>
      </c>
      <c r="J160" s="198">
        <v>200000</v>
      </c>
      <c r="K160" s="198"/>
      <c r="L160" s="75">
        <f t="shared" ca="1" si="2"/>
        <v>87362</v>
      </c>
      <c r="M160" s="197"/>
      <c r="N160" s="197"/>
      <c r="O160" s="197"/>
      <c r="P160" s="197"/>
      <c r="Q160" s="197"/>
      <c r="R160" s="75"/>
    </row>
    <row r="161" spans="1:18" s="71" customFormat="1" x14ac:dyDescent="0.4">
      <c r="A161" s="192"/>
      <c r="B161" s="194" t="s">
        <v>334</v>
      </c>
      <c r="C161" s="194" t="s">
        <v>333</v>
      </c>
      <c r="D161" s="193" t="s">
        <v>127</v>
      </c>
      <c r="E161" s="195"/>
      <c r="F161" s="195"/>
      <c r="G161" s="74" t="s">
        <v>332</v>
      </c>
      <c r="H161" s="76">
        <v>44529</v>
      </c>
      <c r="I161" s="75">
        <v>200000</v>
      </c>
      <c r="J161" s="198">
        <v>100000</v>
      </c>
      <c r="K161" s="198"/>
      <c r="L161" s="75">
        <f t="shared" ca="1" si="2"/>
        <v>44729</v>
      </c>
      <c r="M161" s="197"/>
      <c r="N161" s="197"/>
      <c r="O161" s="197"/>
      <c r="P161" s="197"/>
      <c r="Q161" s="197"/>
      <c r="R161" s="75"/>
    </row>
    <row r="162" spans="1:18" s="71" customFormat="1" x14ac:dyDescent="0.4">
      <c r="A162" s="192"/>
      <c r="B162" s="194" t="s">
        <v>331</v>
      </c>
      <c r="C162" s="194" t="s">
        <v>330</v>
      </c>
      <c r="D162" s="193" t="s">
        <v>127</v>
      </c>
      <c r="E162" s="195"/>
      <c r="F162" s="195"/>
      <c r="G162" s="74" t="s">
        <v>329</v>
      </c>
      <c r="H162" s="76">
        <v>43063</v>
      </c>
      <c r="I162" s="75">
        <v>100000</v>
      </c>
      <c r="J162" s="198">
        <v>200000</v>
      </c>
      <c r="K162" s="198"/>
      <c r="L162" s="75">
        <f t="shared" ca="1" si="2"/>
        <v>84566</v>
      </c>
      <c r="M162" s="197"/>
      <c r="N162" s="197"/>
      <c r="O162" s="197"/>
      <c r="P162" s="197"/>
      <c r="Q162" s="197"/>
      <c r="R162" s="75"/>
    </row>
    <row r="163" spans="1:18" s="71" customFormat="1" x14ac:dyDescent="0.4">
      <c r="A163" s="193"/>
      <c r="B163" s="194" t="s">
        <v>328</v>
      </c>
      <c r="C163" s="194" t="s">
        <v>327</v>
      </c>
      <c r="D163" s="193" t="s">
        <v>166</v>
      </c>
      <c r="E163" s="195"/>
      <c r="F163" s="195"/>
      <c r="G163" s="74" t="s">
        <v>326</v>
      </c>
      <c r="H163" s="76">
        <v>43571</v>
      </c>
      <c r="I163" s="75">
        <v>100000</v>
      </c>
      <c r="J163" s="198">
        <v>100000</v>
      </c>
      <c r="K163" s="198"/>
      <c r="L163" s="75">
        <f t="shared" ca="1" si="2"/>
        <v>56074</v>
      </c>
      <c r="M163" s="197"/>
      <c r="N163" s="197"/>
      <c r="O163" s="197"/>
      <c r="P163" s="197"/>
      <c r="Q163" s="197"/>
      <c r="R163" s="75"/>
    </row>
    <row r="164" spans="1:18" s="71" customFormat="1" x14ac:dyDescent="0.4">
      <c r="A164" s="200" t="s">
        <v>325</v>
      </c>
      <c r="B164" s="194" t="s">
        <v>324</v>
      </c>
      <c r="C164" s="194" t="s">
        <v>323</v>
      </c>
      <c r="D164" s="193" t="s">
        <v>127</v>
      </c>
      <c r="E164" s="195"/>
      <c r="F164" s="195"/>
      <c r="G164" s="74" t="s">
        <v>322</v>
      </c>
      <c r="H164" s="76">
        <v>44120</v>
      </c>
      <c r="I164" s="75">
        <v>200000</v>
      </c>
      <c r="J164" s="198">
        <v>100000</v>
      </c>
      <c r="K164" s="198"/>
      <c r="L164" s="75">
        <f t="shared" ca="1" si="2"/>
        <v>46573</v>
      </c>
      <c r="M164" s="197"/>
      <c r="N164" s="197"/>
      <c r="O164" s="197"/>
      <c r="P164" s="197"/>
      <c r="Q164" s="197"/>
      <c r="R164" s="75"/>
    </row>
    <row r="165" spans="1:18" s="71" customFormat="1" x14ac:dyDescent="0.4">
      <c r="A165" s="192"/>
      <c r="B165" s="194" t="s">
        <v>321</v>
      </c>
      <c r="C165" s="194" t="s">
        <v>320</v>
      </c>
      <c r="D165" s="193" t="s">
        <v>127</v>
      </c>
      <c r="E165" s="195"/>
      <c r="F165" s="195"/>
      <c r="G165" s="74" t="s">
        <v>319</v>
      </c>
      <c r="H165" s="76">
        <v>44704</v>
      </c>
      <c r="I165" s="75">
        <v>400000</v>
      </c>
      <c r="J165" s="198">
        <v>200000</v>
      </c>
      <c r="K165" s="198"/>
      <c r="L165" s="75">
        <f t="shared" ca="1" si="2"/>
        <v>76902</v>
      </c>
      <c r="M165" s="197"/>
      <c r="N165" s="197"/>
      <c r="O165" s="197"/>
      <c r="P165" s="197"/>
      <c r="Q165" s="197"/>
      <c r="R165" s="75"/>
    </row>
    <row r="166" spans="1:18" s="71" customFormat="1" x14ac:dyDescent="0.4">
      <c r="A166" s="192"/>
      <c r="B166" s="194" t="s">
        <v>318</v>
      </c>
      <c r="C166" s="194" t="s">
        <v>317</v>
      </c>
      <c r="D166" s="193" t="s">
        <v>187</v>
      </c>
      <c r="E166" s="195"/>
      <c r="F166" s="195"/>
      <c r="G166" s="74" t="s">
        <v>316</v>
      </c>
      <c r="H166" s="76">
        <v>45250</v>
      </c>
      <c r="I166" s="75">
        <v>175792</v>
      </c>
      <c r="J166" s="198">
        <v>400000</v>
      </c>
      <c r="K166" s="198"/>
      <c r="L166" s="75">
        <f t="shared" ca="1" si="2"/>
        <v>33755</v>
      </c>
      <c r="M166" s="197"/>
      <c r="N166" s="197"/>
      <c r="O166" s="197"/>
      <c r="P166" s="197"/>
      <c r="Q166" s="197"/>
      <c r="R166" s="75"/>
    </row>
    <row r="167" spans="1:18" s="71" customFormat="1" x14ac:dyDescent="0.4">
      <c r="A167" s="192"/>
      <c r="B167" s="194" t="s">
        <v>315</v>
      </c>
      <c r="C167" s="194" t="s">
        <v>314</v>
      </c>
      <c r="D167" s="193" t="s">
        <v>127</v>
      </c>
      <c r="E167" s="195"/>
      <c r="F167" s="195"/>
      <c r="G167" s="74" t="s">
        <v>313</v>
      </c>
      <c r="H167" s="76">
        <v>44028</v>
      </c>
      <c r="I167" s="75">
        <v>300000</v>
      </c>
      <c r="J167" s="198">
        <v>175792</v>
      </c>
      <c r="K167" s="198"/>
      <c r="L167" s="75">
        <f t="shared" ca="1" si="2"/>
        <v>49501</v>
      </c>
      <c r="M167" s="197"/>
      <c r="N167" s="197"/>
      <c r="O167" s="197"/>
      <c r="P167" s="197"/>
      <c r="Q167" s="197"/>
      <c r="R167" s="75"/>
    </row>
    <row r="168" spans="1:18" s="71" customFormat="1" x14ac:dyDescent="0.4">
      <c r="A168" s="193"/>
      <c r="B168" s="194" t="s">
        <v>312</v>
      </c>
      <c r="C168" s="194" t="s">
        <v>311</v>
      </c>
      <c r="D168" s="193" t="s">
        <v>127</v>
      </c>
      <c r="E168" s="195"/>
      <c r="F168" s="195"/>
      <c r="G168" s="74" t="s">
        <v>310</v>
      </c>
      <c r="H168" s="76">
        <v>42951</v>
      </c>
      <c r="I168" s="75">
        <v>40000</v>
      </c>
      <c r="J168" s="198">
        <v>300000</v>
      </c>
      <c r="K168" s="198"/>
      <c r="L168" s="75">
        <f t="shared" ca="1" si="2"/>
        <v>38673</v>
      </c>
      <c r="M168" s="197"/>
      <c r="N168" s="197"/>
      <c r="O168" s="197"/>
      <c r="P168" s="197"/>
      <c r="Q168" s="197"/>
      <c r="R168" s="75"/>
    </row>
    <row r="169" spans="1:18" s="71" customFormat="1" x14ac:dyDescent="0.4">
      <c r="A169" s="200" t="s">
        <v>309</v>
      </c>
      <c r="B169" s="194" t="s">
        <v>303</v>
      </c>
      <c r="C169" s="194" t="s">
        <v>308</v>
      </c>
      <c r="D169" s="193" t="s">
        <v>127</v>
      </c>
      <c r="E169" s="195"/>
      <c r="F169" s="195"/>
      <c r="G169" s="74" t="s">
        <v>307</v>
      </c>
      <c r="H169" s="76">
        <v>45415</v>
      </c>
      <c r="I169" s="75">
        <v>20000</v>
      </c>
      <c r="J169" s="198">
        <v>40000</v>
      </c>
      <c r="K169" s="198"/>
      <c r="L169" s="75">
        <f t="shared" ca="1" si="2"/>
        <v>70020</v>
      </c>
      <c r="M169" s="197"/>
      <c r="N169" s="197"/>
      <c r="O169" s="197"/>
      <c r="P169" s="197"/>
      <c r="Q169" s="197"/>
      <c r="R169" s="75"/>
    </row>
    <row r="170" spans="1:18" s="71" customFormat="1" x14ac:dyDescent="0.4">
      <c r="A170" s="192"/>
      <c r="B170" s="194" t="s">
        <v>306</v>
      </c>
      <c r="C170" s="194" t="s">
        <v>305</v>
      </c>
      <c r="D170" s="193" t="s">
        <v>127</v>
      </c>
      <c r="E170" s="195"/>
      <c r="F170" s="195"/>
      <c r="G170" s="74" t="s">
        <v>304</v>
      </c>
      <c r="H170" s="76">
        <v>43337</v>
      </c>
      <c r="I170" s="75">
        <v>150000</v>
      </c>
      <c r="J170" s="198">
        <v>20000</v>
      </c>
      <c r="K170" s="198"/>
      <c r="L170" s="75">
        <f t="shared" ca="1" si="2"/>
        <v>62735</v>
      </c>
      <c r="M170" s="197"/>
      <c r="N170" s="197"/>
      <c r="O170" s="197"/>
      <c r="P170" s="197"/>
      <c r="Q170" s="197"/>
      <c r="R170" s="75"/>
    </row>
    <row r="171" spans="1:18" s="71" customFormat="1" x14ac:dyDescent="0.4">
      <c r="A171" s="193"/>
      <c r="B171" s="194" t="s">
        <v>303</v>
      </c>
      <c r="C171" s="194" t="s">
        <v>302</v>
      </c>
      <c r="D171" s="193" t="s">
        <v>166</v>
      </c>
      <c r="E171" s="195"/>
      <c r="F171" s="195"/>
      <c r="G171" s="74" t="s">
        <v>301</v>
      </c>
      <c r="H171" s="76">
        <v>43302</v>
      </c>
      <c r="I171" s="75">
        <v>100000</v>
      </c>
      <c r="J171" s="198">
        <v>150000</v>
      </c>
      <c r="K171" s="198"/>
      <c r="L171" s="75">
        <f t="shared" ca="1" si="2"/>
        <v>53418</v>
      </c>
      <c r="M171" s="197"/>
      <c r="N171" s="197"/>
      <c r="O171" s="197"/>
      <c r="P171" s="197"/>
      <c r="Q171" s="197"/>
      <c r="R171" s="75"/>
    </row>
    <row r="172" spans="1:18" s="71" customFormat="1" x14ac:dyDescent="0.4">
      <c r="A172" s="193" t="s">
        <v>300</v>
      </c>
      <c r="B172" s="194" t="s">
        <v>299</v>
      </c>
      <c r="C172" s="194" t="s">
        <v>298</v>
      </c>
      <c r="D172" s="193" t="s">
        <v>127</v>
      </c>
      <c r="E172" s="195"/>
      <c r="F172" s="195"/>
      <c r="G172" s="74" t="s">
        <v>297</v>
      </c>
      <c r="H172" s="76">
        <v>45517</v>
      </c>
      <c r="I172" s="75">
        <v>100000</v>
      </c>
      <c r="J172" s="198">
        <v>100000</v>
      </c>
      <c r="K172" s="198"/>
      <c r="L172" s="75">
        <f t="shared" ca="1" si="2"/>
        <v>64010</v>
      </c>
      <c r="M172" s="197"/>
      <c r="N172" s="197"/>
      <c r="O172" s="197"/>
      <c r="P172" s="197"/>
      <c r="Q172" s="197"/>
      <c r="R172" s="75"/>
    </row>
    <row r="173" spans="1:18" s="71" customFormat="1" x14ac:dyDescent="0.4">
      <c r="A173" s="199"/>
      <c r="B173" s="194" t="s">
        <v>296</v>
      </c>
      <c r="C173" s="194" t="s">
        <v>295</v>
      </c>
      <c r="D173" s="193" t="s">
        <v>127</v>
      </c>
      <c r="E173" s="195"/>
      <c r="F173" s="195"/>
      <c r="G173" s="74" t="s">
        <v>294</v>
      </c>
      <c r="H173" s="76">
        <v>44392</v>
      </c>
      <c r="I173" s="75">
        <v>100000</v>
      </c>
      <c r="J173" s="198">
        <v>100000</v>
      </c>
      <c r="K173" s="198"/>
      <c r="L173" s="75">
        <f t="shared" ca="1" si="2"/>
        <v>45215</v>
      </c>
      <c r="M173" s="197"/>
      <c r="N173" s="197"/>
      <c r="O173" s="197"/>
      <c r="P173" s="197"/>
      <c r="Q173" s="197"/>
      <c r="R173" s="75"/>
    </row>
    <row r="174" spans="1:18" s="71" customFormat="1" x14ac:dyDescent="0.4">
      <c r="A174" s="199"/>
      <c r="B174" s="194" t="s">
        <v>293</v>
      </c>
      <c r="C174" s="194" t="s">
        <v>292</v>
      </c>
      <c r="D174" s="193" t="s">
        <v>166</v>
      </c>
      <c r="E174" s="195"/>
      <c r="F174" s="195"/>
      <c r="G174" s="74" t="s">
        <v>291</v>
      </c>
      <c r="H174" s="76">
        <v>44532</v>
      </c>
      <c r="I174" s="75">
        <v>100000</v>
      </c>
      <c r="J174" s="198">
        <v>100000</v>
      </c>
      <c r="K174" s="198"/>
      <c r="L174" s="75">
        <f t="shared" ca="1" si="2"/>
        <v>72316</v>
      </c>
      <c r="M174" s="197"/>
      <c r="N174" s="197"/>
      <c r="O174" s="197"/>
      <c r="P174" s="197"/>
      <c r="Q174" s="197"/>
      <c r="R174" s="75"/>
    </row>
    <row r="175" spans="1:18" s="71" customFormat="1" x14ac:dyDescent="0.4">
      <c r="A175" s="199"/>
      <c r="B175" s="194" t="s">
        <v>290</v>
      </c>
      <c r="C175" s="194" t="s">
        <v>289</v>
      </c>
      <c r="D175" s="193" t="s">
        <v>127</v>
      </c>
      <c r="E175" s="195"/>
      <c r="F175" s="195"/>
      <c r="G175" s="74" t="s">
        <v>288</v>
      </c>
      <c r="H175" s="76">
        <v>43579</v>
      </c>
      <c r="I175" s="75">
        <v>100000</v>
      </c>
      <c r="J175" s="198">
        <v>100000</v>
      </c>
      <c r="K175" s="198"/>
      <c r="L175" s="75">
        <f t="shared" ca="1" si="2"/>
        <v>28176</v>
      </c>
      <c r="M175" s="197"/>
      <c r="N175" s="197"/>
      <c r="O175" s="197"/>
      <c r="P175" s="197"/>
      <c r="Q175" s="197"/>
      <c r="R175" s="75"/>
    </row>
    <row r="176" spans="1:18" s="71" customFormat="1" x14ac:dyDescent="0.4">
      <c r="A176" s="199"/>
      <c r="B176" s="194" t="s">
        <v>287</v>
      </c>
      <c r="C176" s="194" t="s">
        <v>286</v>
      </c>
      <c r="D176" s="193" t="s">
        <v>127</v>
      </c>
      <c r="E176" s="195"/>
      <c r="F176" s="195"/>
      <c r="G176" s="74" t="s">
        <v>285</v>
      </c>
      <c r="H176" s="76">
        <v>43859</v>
      </c>
      <c r="I176" s="75">
        <v>100000</v>
      </c>
      <c r="J176" s="198">
        <v>100000</v>
      </c>
      <c r="K176" s="198"/>
      <c r="L176" s="75">
        <f t="shared" ca="1" si="2"/>
        <v>37646</v>
      </c>
      <c r="M176" s="197"/>
      <c r="N176" s="197"/>
      <c r="O176" s="197"/>
      <c r="P176" s="197"/>
      <c r="Q176" s="197"/>
      <c r="R176" s="75"/>
    </row>
    <row r="177" spans="1:18" s="71" customFormat="1" x14ac:dyDescent="0.4">
      <c r="A177" s="199"/>
      <c r="B177" s="194" t="s">
        <v>284</v>
      </c>
      <c r="C177" s="194" t="s">
        <v>283</v>
      </c>
      <c r="D177" s="193" t="s">
        <v>127</v>
      </c>
      <c r="E177" s="195"/>
      <c r="F177" s="195"/>
      <c r="G177" s="74" t="s">
        <v>282</v>
      </c>
      <c r="H177" s="76">
        <v>43890</v>
      </c>
      <c r="I177" s="75">
        <v>100000</v>
      </c>
      <c r="J177" s="198">
        <v>100000</v>
      </c>
      <c r="K177" s="198"/>
      <c r="L177" s="75">
        <f t="shared" ca="1" si="2"/>
        <v>50668</v>
      </c>
      <c r="M177" s="197"/>
      <c r="N177" s="197"/>
      <c r="O177" s="197"/>
      <c r="P177" s="197"/>
      <c r="Q177" s="197"/>
      <c r="R177" s="75"/>
    </row>
    <row r="178" spans="1:18" s="71" customFormat="1" x14ac:dyDescent="0.4">
      <c r="A178" s="199"/>
      <c r="B178" s="194" t="s">
        <v>281</v>
      </c>
      <c r="C178" s="194" t="s">
        <v>280</v>
      </c>
      <c r="D178" s="193" t="s">
        <v>127</v>
      </c>
      <c r="E178" s="195"/>
      <c r="F178" s="195"/>
      <c r="G178" s="74" t="s">
        <v>279</v>
      </c>
      <c r="H178" s="76">
        <v>43456</v>
      </c>
      <c r="I178" s="75">
        <v>200000</v>
      </c>
      <c r="J178" s="198">
        <v>100000</v>
      </c>
      <c r="K178" s="198"/>
      <c r="L178" s="75">
        <f t="shared" ca="1" si="2"/>
        <v>55574</v>
      </c>
      <c r="M178" s="197"/>
      <c r="N178" s="197"/>
      <c r="O178" s="197"/>
      <c r="P178" s="197"/>
      <c r="Q178" s="197"/>
      <c r="R178" s="75"/>
    </row>
    <row r="179" spans="1:18" s="71" customFormat="1" x14ac:dyDescent="0.4">
      <c r="A179" s="199"/>
      <c r="B179" s="194" t="s">
        <v>278</v>
      </c>
      <c r="C179" s="194" t="s">
        <v>277</v>
      </c>
      <c r="D179" s="193" t="s">
        <v>166</v>
      </c>
      <c r="E179" s="195"/>
      <c r="F179" s="195"/>
      <c r="G179" s="74" t="s">
        <v>276</v>
      </c>
      <c r="H179" s="76">
        <v>44253</v>
      </c>
      <c r="I179" s="75">
        <v>100000</v>
      </c>
      <c r="J179" s="198">
        <v>200000</v>
      </c>
      <c r="K179" s="198"/>
      <c r="L179" s="75">
        <f t="shared" ca="1" si="2"/>
        <v>28705</v>
      </c>
      <c r="M179" s="197"/>
      <c r="N179" s="197"/>
      <c r="O179" s="197"/>
      <c r="P179" s="197"/>
      <c r="Q179" s="197"/>
      <c r="R179" s="75"/>
    </row>
    <row r="180" spans="1:18" s="71" customFormat="1" x14ac:dyDescent="0.4">
      <c r="A180" s="195"/>
      <c r="B180" s="194" t="s">
        <v>275</v>
      </c>
      <c r="C180" s="194" t="s">
        <v>274</v>
      </c>
      <c r="D180" s="193" t="s">
        <v>166</v>
      </c>
      <c r="E180" s="195"/>
      <c r="F180" s="195"/>
      <c r="G180" s="74" t="s">
        <v>273</v>
      </c>
      <c r="H180" s="76">
        <v>44568</v>
      </c>
      <c r="I180" s="75">
        <v>50000</v>
      </c>
      <c r="J180" s="198">
        <v>100000</v>
      </c>
      <c r="K180" s="198"/>
      <c r="L180" s="75">
        <f t="shared" ca="1" si="2"/>
        <v>43922</v>
      </c>
      <c r="M180" s="197"/>
      <c r="N180" s="197"/>
      <c r="O180" s="197"/>
      <c r="P180" s="197"/>
      <c r="Q180" s="197"/>
      <c r="R180" s="75"/>
    </row>
    <row r="181" spans="1:18" s="71" customFormat="1" ht="17.149999999999999" customHeight="1" x14ac:dyDescent="0.4">
      <c r="A181" s="200" t="s">
        <v>272</v>
      </c>
      <c r="B181" s="194" t="s">
        <v>270</v>
      </c>
      <c r="C181" s="194" t="s">
        <v>269</v>
      </c>
      <c r="D181" s="193" t="s">
        <v>127</v>
      </c>
      <c r="E181" s="195"/>
      <c r="F181" s="195"/>
      <c r="G181" s="74" t="s">
        <v>271</v>
      </c>
      <c r="H181" s="76">
        <v>44715</v>
      </c>
      <c r="I181" s="75">
        <v>100000</v>
      </c>
      <c r="J181" s="198">
        <v>50000</v>
      </c>
      <c r="K181" s="198"/>
      <c r="L181" s="75">
        <f t="shared" ca="1" si="2"/>
        <v>30914</v>
      </c>
      <c r="M181" s="197"/>
      <c r="N181" s="197"/>
      <c r="O181" s="197"/>
      <c r="P181" s="197"/>
      <c r="Q181" s="197"/>
      <c r="R181" s="75"/>
    </row>
    <row r="182" spans="1:18" s="71" customFormat="1" x14ac:dyDescent="0.4">
      <c r="A182" s="192"/>
      <c r="B182" s="194" t="s">
        <v>270</v>
      </c>
      <c r="C182" s="194" t="s">
        <v>269</v>
      </c>
      <c r="D182" s="193" t="s">
        <v>127</v>
      </c>
      <c r="E182" s="195"/>
      <c r="F182" s="195"/>
      <c r="G182" s="74" t="s">
        <v>268</v>
      </c>
      <c r="H182" s="76">
        <v>43230</v>
      </c>
      <c r="I182" s="75">
        <v>200000</v>
      </c>
      <c r="J182" s="198">
        <v>100000</v>
      </c>
      <c r="K182" s="198"/>
      <c r="L182" s="75">
        <f t="shared" ca="1" si="2"/>
        <v>41542</v>
      </c>
      <c r="M182" s="197"/>
      <c r="N182" s="197"/>
      <c r="O182" s="197"/>
      <c r="P182" s="197"/>
      <c r="Q182" s="197"/>
      <c r="R182" s="75"/>
    </row>
    <row r="183" spans="1:18" s="71" customFormat="1" x14ac:dyDescent="0.4">
      <c r="A183" s="192"/>
      <c r="B183" s="194" t="s">
        <v>263</v>
      </c>
      <c r="C183" s="194" t="s">
        <v>267</v>
      </c>
      <c r="D183" s="193" t="s">
        <v>166</v>
      </c>
      <c r="E183" s="195"/>
      <c r="F183" s="195"/>
      <c r="G183" s="74" t="s">
        <v>266</v>
      </c>
      <c r="H183" s="76">
        <v>43672</v>
      </c>
      <c r="I183" s="75">
        <v>60000</v>
      </c>
      <c r="J183" s="198">
        <v>200000</v>
      </c>
      <c r="K183" s="198"/>
      <c r="L183" s="75">
        <f t="shared" ca="1" si="2"/>
        <v>56470</v>
      </c>
      <c r="M183" s="197"/>
      <c r="N183" s="197"/>
      <c r="O183" s="197"/>
      <c r="P183" s="197"/>
      <c r="Q183" s="197"/>
      <c r="R183" s="75"/>
    </row>
    <row r="184" spans="1:18" s="71" customFormat="1" x14ac:dyDescent="0.4">
      <c r="A184" s="192"/>
      <c r="B184" s="194" t="s">
        <v>263</v>
      </c>
      <c r="C184" s="194" t="s">
        <v>265</v>
      </c>
      <c r="D184" s="193" t="s">
        <v>127</v>
      </c>
      <c r="E184" s="195"/>
      <c r="F184" s="195"/>
      <c r="G184" s="74" t="s">
        <v>264</v>
      </c>
      <c r="H184" s="76">
        <v>45186</v>
      </c>
      <c r="I184" s="75">
        <v>30000</v>
      </c>
      <c r="J184" s="198">
        <v>60000</v>
      </c>
      <c r="K184" s="198"/>
      <c r="L184" s="75">
        <f t="shared" ca="1" si="2"/>
        <v>66890</v>
      </c>
      <c r="M184" s="197"/>
      <c r="N184" s="197"/>
      <c r="O184" s="197"/>
      <c r="P184" s="197"/>
      <c r="Q184" s="197"/>
      <c r="R184" s="75"/>
    </row>
    <row r="185" spans="1:18" s="71" customFormat="1" x14ac:dyDescent="0.4">
      <c r="A185" s="193"/>
      <c r="B185" s="194" t="s">
        <v>263</v>
      </c>
      <c r="C185" s="194" t="s">
        <v>262</v>
      </c>
      <c r="D185" s="193" t="s">
        <v>127</v>
      </c>
      <c r="E185" s="195"/>
      <c r="F185" s="195"/>
      <c r="G185" s="74" t="s">
        <v>261</v>
      </c>
      <c r="H185" s="76">
        <v>43872</v>
      </c>
      <c r="I185" s="75">
        <v>100000</v>
      </c>
      <c r="J185" s="198">
        <v>30000</v>
      </c>
      <c r="K185" s="198"/>
      <c r="L185" s="75">
        <f t="shared" ca="1" si="2"/>
        <v>57114</v>
      </c>
      <c r="M185" s="197"/>
      <c r="N185" s="197"/>
      <c r="O185" s="197"/>
      <c r="P185" s="197"/>
      <c r="Q185" s="197"/>
      <c r="R185" s="75"/>
    </row>
    <row r="186" spans="1:18" s="71" customFormat="1" x14ac:dyDescent="0.4">
      <c r="A186" s="200" t="s">
        <v>260</v>
      </c>
      <c r="B186" s="194" t="s">
        <v>239</v>
      </c>
      <c r="C186" s="194" t="s">
        <v>259</v>
      </c>
      <c r="D186" s="193" t="s">
        <v>127</v>
      </c>
      <c r="E186" s="195"/>
      <c r="F186" s="195"/>
      <c r="G186" s="74" t="s">
        <v>258</v>
      </c>
      <c r="H186" s="76">
        <v>45550</v>
      </c>
      <c r="I186" s="75">
        <v>100000</v>
      </c>
      <c r="J186" s="198">
        <v>100000</v>
      </c>
      <c r="K186" s="198"/>
      <c r="L186" s="75">
        <f t="shared" ca="1" si="2"/>
        <v>86104</v>
      </c>
      <c r="M186" s="197"/>
      <c r="N186" s="197"/>
      <c r="O186" s="197"/>
      <c r="P186" s="197"/>
      <c r="Q186" s="197"/>
      <c r="R186" s="75"/>
    </row>
    <row r="187" spans="1:18" s="71" customFormat="1" x14ac:dyDescent="0.4">
      <c r="A187" s="192"/>
      <c r="B187" s="194" t="s">
        <v>257</v>
      </c>
      <c r="C187" s="194" t="s">
        <v>256</v>
      </c>
      <c r="D187" s="193" t="s">
        <v>187</v>
      </c>
      <c r="E187" s="195"/>
      <c r="F187" s="195"/>
      <c r="G187" s="74" t="s">
        <v>255</v>
      </c>
      <c r="H187" s="76">
        <v>44603</v>
      </c>
      <c r="I187" s="75">
        <v>150000</v>
      </c>
      <c r="J187" s="198">
        <v>100000</v>
      </c>
      <c r="K187" s="198"/>
      <c r="L187" s="75">
        <f t="shared" ca="1" si="2"/>
        <v>28653</v>
      </c>
      <c r="M187" s="197"/>
      <c r="N187" s="197"/>
      <c r="O187" s="197"/>
      <c r="P187" s="197"/>
      <c r="Q187" s="197"/>
      <c r="R187" s="75"/>
    </row>
    <row r="188" spans="1:18" s="71" customFormat="1" x14ac:dyDescent="0.4">
      <c r="A188" s="192"/>
      <c r="B188" s="194" t="s">
        <v>254</v>
      </c>
      <c r="C188" s="194" t="s">
        <v>253</v>
      </c>
      <c r="D188" s="193" t="s">
        <v>252</v>
      </c>
      <c r="E188" s="195"/>
      <c r="F188" s="195"/>
      <c r="G188" s="74" t="s">
        <v>251</v>
      </c>
      <c r="H188" s="76">
        <v>45618</v>
      </c>
      <c r="I188" s="75">
        <v>200000</v>
      </c>
      <c r="J188" s="198">
        <v>150000</v>
      </c>
      <c r="K188" s="198"/>
      <c r="L188" s="75">
        <f t="shared" ca="1" si="2"/>
        <v>34717</v>
      </c>
      <c r="M188" s="197"/>
      <c r="N188" s="197"/>
      <c r="O188" s="197"/>
      <c r="P188" s="197"/>
      <c r="Q188" s="197"/>
      <c r="R188" s="75"/>
    </row>
    <row r="189" spans="1:18" s="71" customFormat="1" x14ac:dyDescent="0.4">
      <c r="A189" s="192"/>
      <c r="B189" s="194" t="s">
        <v>239</v>
      </c>
      <c r="C189" s="194" t="s">
        <v>250</v>
      </c>
      <c r="D189" s="193" t="s">
        <v>127</v>
      </c>
      <c r="E189" s="195"/>
      <c r="F189" s="195"/>
      <c r="G189" s="74" t="s">
        <v>249</v>
      </c>
      <c r="H189" s="76">
        <v>43291</v>
      </c>
      <c r="I189" s="75">
        <v>200000</v>
      </c>
      <c r="J189" s="198">
        <v>200000</v>
      </c>
      <c r="K189" s="198"/>
      <c r="L189" s="75">
        <f t="shared" ca="1" si="2"/>
        <v>35041</v>
      </c>
      <c r="M189" s="197"/>
      <c r="N189" s="197"/>
      <c r="O189" s="197"/>
      <c r="P189" s="197"/>
      <c r="Q189" s="197"/>
      <c r="R189" s="75"/>
    </row>
    <row r="190" spans="1:18" s="71" customFormat="1" x14ac:dyDescent="0.4">
      <c r="A190" s="192"/>
      <c r="B190" s="194" t="s">
        <v>248</v>
      </c>
      <c r="C190" s="194" t="s">
        <v>247</v>
      </c>
      <c r="D190" s="193" t="s">
        <v>127</v>
      </c>
      <c r="E190" s="195"/>
      <c r="F190" s="195"/>
      <c r="G190" s="74" t="s">
        <v>246</v>
      </c>
      <c r="H190" s="76">
        <v>45250</v>
      </c>
      <c r="I190" s="75">
        <v>250000</v>
      </c>
      <c r="J190" s="198">
        <v>200000</v>
      </c>
      <c r="K190" s="198"/>
      <c r="L190" s="75">
        <f t="shared" ca="1" si="2"/>
        <v>57677</v>
      </c>
      <c r="M190" s="197"/>
      <c r="N190" s="197"/>
      <c r="O190" s="197"/>
      <c r="P190" s="197"/>
      <c r="Q190" s="197"/>
      <c r="R190" s="75"/>
    </row>
    <row r="191" spans="1:18" s="71" customFormat="1" x14ac:dyDescent="0.4">
      <c r="A191" s="192"/>
      <c r="B191" s="194" t="s">
        <v>245</v>
      </c>
      <c r="C191" s="194" t="s">
        <v>244</v>
      </c>
      <c r="D191" s="193" t="s">
        <v>127</v>
      </c>
      <c r="E191" s="195"/>
      <c r="F191" s="195"/>
      <c r="G191" s="74" t="s">
        <v>243</v>
      </c>
      <c r="H191" s="76">
        <v>44162</v>
      </c>
      <c r="I191" s="75">
        <v>200000</v>
      </c>
      <c r="J191" s="198">
        <v>250000</v>
      </c>
      <c r="K191" s="198"/>
      <c r="L191" s="75">
        <f t="shared" ca="1" si="2"/>
        <v>37197</v>
      </c>
      <c r="M191" s="197"/>
      <c r="N191" s="197"/>
      <c r="O191" s="197"/>
      <c r="P191" s="197"/>
      <c r="Q191" s="197"/>
      <c r="R191" s="75"/>
    </row>
    <row r="192" spans="1:18" s="71" customFormat="1" x14ac:dyDescent="0.4">
      <c r="A192" s="192"/>
      <c r="B192" s="194" t="s">
        <v>242</v>
      </c>
      <c r="C192" s="194" t="s">
        <v>241</v>
      </c>
      <c r="D192" s="193" t="s">
        <v>127</v>
      </c>
      <c r="E192" s="195"/>
      <c r="F192" s="195"/>
      <c r="G192" s="74" t="s">
        <v>240</v>
      </c>
      <c r="H192" s="76">
        <v>44727</v>
      </c>
      <c r="I192" s="75">
        <v>200000</v>
      </c>
      <c r="J192" s="198">
        <v>200000</v>
      </c>
      <c r="K192" s="198"/>
      <c r="L192" s="75">
        <f t="shared" ca="1" si="2"/>
        <v>94712</v>
      </c>
      <c r="M192" s="197"/>
      <c r="N192" s="197"/>
      <c r="O192" s="197"/>
      <c r="P192" s="197"/>
      <c r="Q192" s="197"/>
      <c r="R192" s="75"/>
    </row>
    <row r="193" spans="1:18" s="71" customFormat="1" x14ac:dyDescent="0.4">
      <c r="A193" s="193"/>
      <c r="B193" s="194" t="s">
        <v>239</v>
      </c>
      <c r="C193" s="194" t="s">
        <v>238</v>
      </c>
      <c r="D193" s="193" t="s">
        <v>187</v>
      </c>
      <c r="E193" s="195"/>
      <c r="F193" s="195"/>
      <c r="G193" s="74" t="s">
        <v>237</v>
      </c>
      <c r="H193" s="76">
        <v>44020</v>
      </c>
      <c r="I193" s="75">
        <v>100000</v>
      </c>
      <c r="J193" s="198">
        <v>200000</v>
      </c>
      <c r="K193" s="198"/>
      <c r="L193" s="75">
        <f t="shared" ca="1" si="2"/>
        <v>27409</v>
      </c>
      <c r="M193" s="197"/>
      <c r="N193" s="197"/>
      <c r="O193" s="197"/>
      <c r="P193" s="197"/>
      <c r="Q193" s="197"/>
      <c r="R193" s="75"/>
    </row>
    <row r="194" spans="1:18" s="71" customFormat="1" x14ac:dyDescent="0.4">
      <c r="A194" s="193" t="s">
        <v>236</v>
      </c>
      <c r="B194" s="194" t="s">
        <v>235</v>
      </c>
      <c r="C194" s="194" t="s">
        <v>234</v>
      </c>
      <c r="D194" s="193" t="s">
        <v>127</v>
      </c>
      <c r="E194" s="195"/>
      <c r="F194" s="195"/>
      <c r="G194" s="74" t="s">
        <v>233</v>
      </c>
      <c r="H194" s="76">
        <v>43925</v>
      </c>
      <c r="I194" s="75">
        <v>100000</v>
      </c>
      <c r="J194" s="198">
        <v>100000</v>
      </c>
      <c r="K194" s="198"/>
      <c r="L194" s="75">
        <f t="shared" ca="1" si="2"/>
        <v>56081</v>
      </c>
      <c r="M194" s="197"/>
      <c r="N194" s="197"/>
      <c r="O194" s="197"/>
      <c r="P194" s="197"/>
      <c r="Q194" s="197"/>
      <c r="R194" s="75"/>
    </row>
    <row r="195" spans="1:18" s="71" customFormat="1" x14ac:dyDescent="0.4">
      <c r="A195" s="199"/>
      <c r="B195" s="194" t="s">
        <v>232</v>
      </c>
      <c r="C195" s="194" t="s">
        <v>231</v>
      </c>
      <c r="D195" s="193" t="s">
        <v>127</v>
      </c>
      <c r="E195" s="195"/>
      <c r="F195" s="195"/>
      <c r="G195" s="74" t="s">
        <v>230</v>
      </c>
      <c r="H195" s="76">
        <v>44971</v>
      </c>
      <c r="I195" s="75">
        <v>100000</v>
      </c>
      <c r="J195" s="198">
        <v>100000</v>
      </c>
      <c r="K195" s="198"/>
      <c r="L195" s="75">
        <f t="shared" ca="1" si="2"/>
        <v>29109</v>
      </c>
      <c r="M195" s="197"/>
      <c r="N195" s="197"/>
      <c r="O195" s="197"/>
      <c r="P195" s="197"/>
      <c r="Q195" s="197"/>
      <c r="R195" s="75"/>
    </row>
    <row r="196" spans="1:18" s="71" customFormat="1" x14ac:dyDescent="0.4">
      <c r="A196" s="199"/>
      <c r="B196" s="194" t="s">
        <v>229</v>
      </c>
      <c r="C196" s="194" t="s">
        <v>228</v>
      </c>
      <c r="D196" s="193" t="s">
        <v>127</v>
      </c>
      <c r="E196" s="195"/>
      <c r="F196" s="195"/>
      <c r="G196" s="74" t="s">
        <v>227</v>
      </c>
      <c r="H196" s="76">
        <v>44735</v>
      </c>
      <c r="I196" s="75">
        <v>200000</v>
      </c>
      <c r="J196" s="198">
        <v>100000</v>
      </c>
      <c r="K196" s="198"/>
      <c r="L196" s="75">
        <f t="shared" ref="L196:L230" ca="1" si="3">RANDBETWEEN(25000,100000)</f>
        <v>95600</v>
      </c>
      <c r="M196" s="197"/>
      <c r="N196" s="197"/>
      <c r="O196" s="197"/>
      <c r="P196" s="197"/>
      <c r="Q196" s="197"/>
      <c r="R196" s="75"/>
    </row>
    <row r="197" spans="1:18" s="71" customFormat="1" x14ac:dyDescent="0.4">
      <c r="A197" s="199"/>
      <c r="B197" s="194" t="s">
        <v>226</v>
      </c>
      <c r="C197" s="194" t="s">
        <v>225</v>
      </c>
      <c r="D197" s="193" t="s">
        <v>127</v>
      </c>
      <c r="E197" s="195"/>
      <c r="F197" s="195"/>
      <c r="G197" s="74" t="s">
        <v>224</v>
      </c>
      <c r="H197" s="76">
        <v>45222</v>
      </c>
      <c r="I197" s="75">
        <v>200000</v>
      </c>
      <c r="J197" s="198">
        <v>200000</v>
      </c>
      <c r="K197" s="198"/>
      <c r="L197" s="75">
        <f t="shared" ca="1" si="3"/>
        <v>72183</v>
      </c>
      <c r="M197" s="197"/>
      <c r="N197" s="197"/>
      <c r="O197" s="197"/>
      <c r="P197" s="197"/>
      <c r="Q197" s="197"/>
      <c r="R197" s="75"/>
    </row>
    <row r="198" spans="1:18" s="71" customFormat="1" x14ac:dyDescent="0.4">
      <c r="A198" s="199"/>
      <c r="B198" s="194" t="s">
        <v>223</v>
      </c>
      <c r="C198" s="194" t="s">
        <v>222</v>
      </c>
      <c r="D198" s="193" t="s">
        <v>127</v>
      </c>
      <c r="E198" s="195"/>
      <c r="F198" s="195"/>
      <c r="G198" s="74" t="s">
        <v>221</v>
      </c>
      <c r="H198" s="76">
        <v>44459</v>
      </c>
      <c r="I198" s="75">
        <v>100000</v>
      </c>
      <c r="J198" s="198">
        <v>200000</v>
      </c>
      <c r="K198" s="198"/>
      <c r="L198" s="75">
        <f t="shared" ca="1" si="3"/>
        <v>49153</v>
      </c>
      <c r="M198" s="197"/>
      <c r="N198" s="197"/>
      <c r="O198" s="197"/>
      <c r="P198" s="197"/>
      <c r="Q198" s="197"/>
      <c r="R198" s="75"/>
    </row>
    <row r="199" spans="1:18" s="71" customFormat="1" x14ac:dyDescent="0.4">
      <c r="A199" s="199"/>
      <c r="B199" s="194" t="s">
        <v>220</v>
      </c>
      <c r="C199" s="194" t="s">
        <v>219</v>
      </c>
      <c r="D199" s="193" t="s">
        <v>166</v>
      </c>
      <c r="E199" s="195"/>
      <c r="F199" s="195"/>
      <c r="G199" s="74" t="s">
        <v>218</v>
      </c>
      <c r="H199" s="76">
        <v>43577</v>
      </c>
      <c r="I199" s="75">
        <v>100000</v>
      </c>
      <c r="J199" s="198">
        <v>100000</v>
      </c>
      <c r="K199" s="198"/>
      <c r="L199" s="75">
        <f t="shared" ca="1" si="3"/>
        <v>42711</v>
      </c>
      <c r="M199" s="197"/>
      <c r="N199" s="197"/>
      <c r="O199" s="197"/>
      <c r="P199" s="197"/>
      <c r="Q199" s="197"/>
      <c r="R199" s="75"/>
    </row>
    <row r="200" spans="1:18" s="71" customFormat="1" x14ac:dyDescent="0.4">
      <c r="A200" s="199"/>
      <c r="B200" s="194" t="s">
        <v>217</v>
      </c>
      <c r="C200" s="194" t="s">
        <v>216</v>
      </c>
      <c r="D200" s="193" t="s">
        <v>127</v>
      </c>
      <c r="E200" s="195"/>
      <c r="F200" s="195"/>
      <c r="G200" s="74" t="s">
        <v>215</v>
      </c>
      <c r="H200" s="76">
        <v>44308</v>
      </c>
      <c r="I200" s="75">
        <v>100000</v>
      </c>
      <c r="J200" s="198">
        <v>100000</v>
      </c>
      <c r="K200" s="198"/>
      <c r="L200" s="75">
        <f t="shared" ca="1" si="3"/>
        <v>88956</v>
      </c>
      <c r="M200" s="197"/>
      <c r="N200" s="197"/>
      <c r="O200" s="197"/>
      <c r="P200" s="197"/>
      <c r="Q200" s="197"/>
      <c r="R200" s="75"/>
    </row>
    <row r="201" spans="1:18" s="71" customFormat="1" x14ac:dyDescent="0.4">
      <c r="A201" s="199"/>
      <c r="B201" s="194" t="s">
        <v>214</v>
      </c>
      <c r="C201" s="194" t="s">
        <v>213</v>
      </c>
      <c r="D201" s="193" t="s">
        <v>127</v>
      </c>
      <c r="E201" s="195"/>
      <c r="F201" s="195"/>
      <c r="G201" s="74" t="s">
        <v>212</v>
      </c>
      <c r="H201" s="76">
        <v>43099</v>
      </c>
      <c r="I201" s="75">
        <v>100000</v>
      </c>
      <c r="J201" s="198">
        <v>100000</v>
      </c>
      <c r="K201" s="198"/>
      <c r="L201" s="75">
        <f t="shared" ca="1" si="3"/>
        <v>43124</v>
      </c>
      <c r="M201" s="197"/>
      <c r="N201" s="197"/>
      <c r="O201" s="197"/>
      <c r="P201" s="197"/>
      <c r="Q201" s="197"/>
      <c r="R201" s="75"/>
    </row>
    <row r="202" spans="1:18" s="71" customFormat="1" x14ac:dyDescent="0.4">
      <c r="A202" s="199"/>
      <c r="B202" s="194" t="s">
        <v>211</v>
      </c>
      <c r="C202" s="194" t="s">
        <v>210</v>
      </c>
      <c r="D202" s="193" t="s">
        <v>127</v>
      </c>
      <c r="E202" s="195"/>
      <c r="F202" s="195"/>
      <c r="G202" s="74" t="s">
        <v>209</v>
      </c>
      <c r="H202" s="76">
        <v>43358</v>
      </c>
      <c r="I202" s="75">
        <v>100000</v>
      </c>
      <c r="J202" s="198">
        <v>100000</v>
      </c>
      <c r="K202" s="198"/>
      <c r="L202" s="75">
        <f t="shared" ca="1" si="3"/>
        <v>33131</v>
      </c>
      <c r="M202" s="197"/>
      <c r="N202" s="197"/>
      <c r="O202" s="197"/>
      <c r="P202" s="197"/>
      <c r="Q202" s="197"/>
      <c r="R202" s="75"/>
    </row>
    <row r="203" spans="1:18" s="71" customFormat="1" x14ac:dyDescent="0.4">
      <c r="A203" s="199"/>
      <c r="B203" s="194" t="s">
        <v>208</v>
      </c>
      <c r="C203" s="194" t="s">
        <v>207</v>
      </c>
      <c r="D203" s="193" t="s">
        <v>127</v>
      </c>
      <c r="E203" s="195"/>
      <c r="F203" s="195"/>
      <c r="G203" s="74" t="s">
        <v>206</v>
      </c>
      <c r="H203" s="76">
        <v>44280</v>
      </c>
      <c r="I203" s="75">
        <v>100000</v>
      </c>
      <c r="J203" s="198">
        <v>100000</v>
      </c>
      <c r="K203" s="198"/>
      <c r="L203" s="75">
        <f t="shared" ca="1" si="3"/>
        <v>82729</v>
      </c>
      <c r="M203" s="197"/>
      <c r="N203" s="197"/>
      <c r="O203" s="197"/>
      <c r="P203" s="197"/>
      <c r="Q203" s="197"/>
      <c r="R203" s="75"/>
    </row>
    <row r="204" spans="1:18" s="71" customFormat="1" x14ac:dyDescent="0.4">
      <c r="A204" s="199"/>
      <c r="B204" s="194" t="s">
        <v>205</v>
      </c>
      <c r="C204" s="194" t="s">
        <v>204</v>
      </c>
      <c r="D204" s="193" t="s">
        <v>127</v>
      </c>
      <c r="E204" s="195"/>
      <c r="F204" s="195"/>
      <c r="G204" s="74" t="s">
        <v>203</v>
      </c>
      <c r="H204" s="76">
        <v>44182</v>
      </c>
      <c r="I204" s="75">
        <v>100000</v>
      </c>
      <c r="J204" s="198">
        <v>100000</v>
      </c>
      <c r="K204" s="198"/>
      <c r="L204" s="75">
        <f t="shared" ca="1" si="3"/>
        <v>91068</v>
      </c>
      <c r="M204" s="197"/>
      <c r="N204" s="197"/>
      <c r="O204" s="197"/>
      <c r="P204" s="197"/>
      <c r="Q204" s="197"/>
      <c r="R204" s="75"/>
    </row>
    <row r="205" spans="1:18" s="71" customFormat="1" x14ac:dyDescent="0.4">
      <c r="A205" s="195"/>
      <c r="B205" s="194" t="s">
        <v>202</v>
      </c>
      <c r="C205" s="194" t="s">
        <v>201</v>
      </c>
      <c r="D205" s="193" t="s">
        <v>127</v>
      </c>
      <c r="E205" s="195"/>
      <c r="F205" s="195"/>
      <c r="G205" s="74" t="s">
        <v>200</v>
      </c>
      <c r="H205" s="76">
        <v>44002</v>
      </c>
      <c r="I205" s="75">
        <v>100000</v>
      </c>
      <c r="J205" s="198">
        <v>100000</v>
      </c>
      <c r="K205" s="198"/>
      <c r="L205" s="75">
        <f t="shared" ca="1" si="3"/>
        <v>47282</v>
      </c>
      <c r="M205" s="197"/>
      <c r="N205" s="197"/>
      <c r="O205" s="197"/>
      <c r="P205" s="197"/>
      <c r="Q205" s="197"/>
      <c r="R205" s="75"/>
    </row>
    <row r="206" spans="1:18" s="71" customFormat="1" x14ac:dyDescent="0.4">
      <c r="A206" s="193" t="s">
        <v>199</v>
      </c>
      <c r="B206" s="194" t="s">
        <v>198</v>
      </c>
      <c r="C206" s="194" t="s">
        <v>197</v>
      </c>
      <c r="D206" s="193" t="s">
        <v>127</v>
      </c>
      <c r="E206" s="195"/>
      <c r="F206" s="195"/>
      <c r="G206" s="74" t="s">
        <v>196</v>
      </c>
      <c r="H206" s="76">
        <v>43902</v>
      </c>
      <c r="I206" s="75">
        <v>100000</v>
      </c>
      <c r="J206" s="198">
        <v>100000</v>
      </c>
      <c r="K206" s="198"/>
      <c r="L206" s="75">
        <f t="shared" ca="1" si="3"/>
        <v>50594</v>
      </c>
      <c r="M206" s="197"/>
      <c r="N206" s="197"/>
      <c r="O206" s="197"/>
      <c r="P206" s="197"/>
      <c r="Q206" s="197"/>
      <c r="R206" s="75"/>
    </row>
    <row r="207" spans="1:18" s="71" customFormat="1" x14ac:dyDescent="0.4">
      <c r="A207" s="199"/>
      <c r="B207" s="194" t="s">
        <v>195</v>
      </c>
      <c r="C207" s="194" t="s">
        <v>194</v>
      </c>
      <c r="D207" s="193" t="s">
        <v>127</v>
      </c>
      <c r="E207" s="195"/>
      <c r="F207" s="195"/>
      <c r="G207" s="74" t="s">
        <v>193</v>
      </c>
      <c r="H207" s="76">
        <v>44710</v>
      </c>
      <c r="I207" s="75">
        <v>200000</v>
      </c>
      <c r="J207" s="198">
        <v>100000</v>
      </c>
      <c r="K207" s="198"/>
      <c r="L207" s="75">
        <f t="shared" ca="1" si="3"/>
        <v>56128</v>
      </c>
      <c r="M207" s="197"/>
      <c r="N207" s="197"/>
      <c r="O207" s="197"/>
      <c r="P207" s="197"/>
      <c r="Q207" s="197"/>
      <c r="R207" s="75"/>
    </row>
    <row r="208" spans="1:18" s="71" customFormat="1" x14ac:dyDescent="0.4">
      <c r="A208" s="199"/>
      <c r="B208" s="194" t="s">
        <v>192</v>
      </c>
      <c r="C208" s="194" t="s">
        <v>191</v>
      </c>
      <c r="D208" s="193" t="s">
        <v>166</v>
      </c>
      <c r="E208" s="195"/>
      <c r="F208" s="195"/>
      <c r="G208" s="74" t="s">
        <v>190</v>
      </c>
      <c r="H208" s="76">
        <v>43912</v>
      </c>
      <c r="I208" s="75">
        <v>450000</v>
      </c>
      <c r="J208" s="198">
        <v>200000</v>
      </c>
      <c r="K208" s="198"/>
      <c r="L208" s="75">
        <f t="shared" ca="1" si="3"/>
        <v>36582</v>
      </c>
      <c r="M208" s="197"/>
      <c r="N208" s="197"/>
      <c r="O208" s="197"/>
      <c r="P208" s="197"/>
      <c r="Q208" s="197"/>
      <c r="R208" s="75"/>
    </row>
    <row r="209" spans="1:18" s="71" customFormat="1" x14ac:dyDescent="0.4">
      <c r="A209" s="195"/>
      <c r="B209" s="194" t="s">
        <v>189</v>
      </c>
      <c r="C209" s="194" t="s">
        <v>188</v>
      </c>
      <c r="D209" s="193" t="s">
        <v>187</v>
      </c>
      <c r="E209" s="195"/>
      <c r="F209" s="195"/>
      <c r="G209" s="74" t="s">
        <v>186</v>
      </c>
      <c r="H209" s="76">
        <v>43516</v>
      </c>
      <c r="I209" s="75">
        <v>200000</v>
      </c>
      <c r="J209" s="198">
        <v>450000</v>
      </c>
      <c r="K209" s="198"/>
      <c r="L209" s="75">
        <f t="shared" ca="1" si="3"/>
        <v>52619</v>
      </c>
      <c r="M209" s="197"/>
      <c r="N209" s="197"/>
      <c r="O209" s="197"/>
      <c r="P209" s="197"/>
      <c r="Q209" s="197"/>
      <c r="R209" s="75"/>
    </row>
    <row r="210" spans="1:18" s="71" customFormat="1" x14ac:dyDescent="0.4">
      <c r="A210" s="200" t="s">
        <v>185</v>
      </c>
      <c r="B210" s="194" t="s">
        <v>174</v>
      </c>
      <c r="C210" s="194" t="s">
        <v>184</v>
      </c>
      <c r="D210" s="193" t="s">
        <v>127</v>
      </c>
      <c r="E210" s="195"/>
      <c r="F210" s="195"/>
      <c r="G210" s="74" t="s">
        <v>183</v>
      </c>
      <c r="H210" s="76">
        <v>43037</v>
      </c>
      <c r="I210" s="75">
        <v>50000</v>
      </c>
      <c r="J210" s="198">
        <v>200000</v>
      </c>
      <c r="K210" s="198"/>
      <c r="L210" s="75">
        <f t="shared" ca="1" si="3"/>
        <v>75332</v>
      </c>
      <c r="M210" s="197"/>
      <c r="N210" s="197"/>
      <c r="O210" s="197"/>
      <c r="P210" s="197"/>
      <c r="Q210" s="197"/>
      <c r="R210" s="75"/>
    </row>
    <row r="211" spans="1:18" s="71" customFormat="1" x14ac:dyDescent="0.4">
      <c r="A211" s="192"/>
      <c r="B211" s="194" t="s">
        <v>174</v>
      </c>
      <c r="C211" s="194" t="s">
        <v>182</v>
      </c>
      <c r="D211" s="193" t="s">
        <v>127</v>
      </c>
      <c r="E211" s="195"/>
      <c r="F211" s="195"/>
      <c r="G211" s="74" t="s">
        <v>181</v>
      </c>
      <c r="H211" s="76">
        <v>44857</v>
      </c>
      <c r="I211" s="75">
        <v>100000</v>
      </c>
      <c r="J211" s="198">
        <v>50000</v>
      </c>
      <c r="K211" s="198"/>
      <c r="L211" s="75">
        <f t="shared" ca="1" si="3"/>
        <v>36757</v>
      </c>
      <c r="M211" s="197"/>
      <c r="N211" s="197"/>
      <c r="O211" s="197"/>
      <c r="P211" s="197"/>
      <c r="Q211" s="197"/>
      <c r="R211" s="75"/>
    </row>
    <row r="212" spans="1:18" s="71" customFormat="1" x14ac:dyDescent="0.4">
      <c r="A212" s="192"/>
      <c r="B212" s="194" t="s">
        <v>171</v>
      </c>
      <c r="C212" s="194" t="s">
        <v>180</v>
      </c>
      <c r="D212" s="193" t="s">
        <v>127</v>
      </c>
      <c r="E212" s="195"/>
      <c r="F212" s="195"/>
      <c r="G212" s="74" t="s">
        <v>179</v>
      </c>
      <c r="H212" s="76">
        <v>45015</v>
      </c>
      <c r="I212" s="75">
        <v>30000</v>
      </c>
      <c r="J212" s="198">
        <v>100000</v>
      </c>
      <c r="K212" s="198"/>
      <c r="L212" s="75">
        <f t="shared" ca="1" si="3"/>
        <v>28684</v>
      </c>
      <c r="M212" s="197"/>
      <c r="N212" s="197"/>
      <c r="O212" s="197"/>
      <c r="P212" s="197"/>
      <c r="Q212" s="197"/>
      <c r="R212" s="75"/>
    </row>
    <row r="213" spans="1:18" s="71" customFormat="1" x14ac:dyDescent="0.4">
      <c r="A213" s="192"/>
      <c r="B213" s="194" t="s">
        <v>171</v>
      </c>
      <c r="C213" s="194" t="s">
        <v>178</v>
      </c>
      <c r="D213" s="193" t="s">
        <v>127</v>
      </c>
      <c r="E213" s="195"/>
      <c r="F213" s="195"/>
      <c r="G213" s="74" t="s">
        <v>177</v>
      </c>
      <c r="H213" s="76">
        <v>44507</v>
      </c>
      <c r="I213" s="75">
        <v>50000</v>
      </c>
      <c r="J213" s="198">
        <v>30000</v>
      </c>
      <c r="K213" s="198"/>
      <c r="L213" s="75">
        <f t="shared" ca="1" si="3"/>
        <v>96287</v>
      </c>
      <c r="M213" s="197"/>
      <c r="N213" s="197"/>
      <c r="O213" s="197"/>
      <c r="P213" s="197"/>
      <c r="Q213" s="197"/>
      <c r="R213" s="75"/>
    </row>
    <row r="214" spans="1:18" s="71" customFormat="1" x14ac:dyDescent="0.4">
      <c r="A214" s="192"/>
      <c r="B214" s="194" t="s">
        <v>174</v>
      </c>
      <c r="C214" s="194" t="s">
        <v>176</v>
      </c>
      <c r="D214" s="193" t="s">
        <v>127</v>
      </c>
      <c r="E214" s="195"/>
      <c r="F214" s="195"/>
      <c r="G214" s="74" t="s">
        <v>175</v>
      </c>
      <c r="H214" s="76">
        <v>43922</v>
      </c>
      <c r="I214" s="75">
        <v>200000</v>
      </c>
      <c r="J214" s="198">
        <v>50000</v>
      </c>
      <c r="K214" s="198"/>
      <c r="L214" s="75">
        <f t="shared" ca="1" si="3"/>
        <v>62982</v>
      </c>
      <c r="M214" s="197"/>
      <c r="N214" s="197"/>
      <c r="O214" s="197"/>
      <c r="P214" s="197"/>
      <c r="Q214" s="197"/>
      <c r="R214" s="75"/>
    </row>
    <row r="215" spans="1:18" s="71" customFormat="1" x14ac:dyDescent="0.4">
      <c r="A215" s="192"/>
      <c r="B215" s="194" t="s">
        <v>174</v>
      </c>
      <c r="C215" s="194" t="s">
        <v>173</v>
      </c>
      <c r="D215" s="193" t="s">
        <v>127</v>
      </c>
      <c r="E215" s="195"/>
      <c r="F215" s="195"/>
      <c r="G215" s="74" t="s">
        <v>172</v>
      </c>
      <c r="H215" s="76">
        <v>43200</v>
      </c>
      <c r="I215" s="75">
        <v>100000</v>
      </c>
      <c r="J215" s="198">
        <v>200000</v>
      </c>
      <c r="K215" s="198"/>
      <c r="L215" s="75">
        <f t="shared" ca="1" si="3"/>
        <v>58595</v>
      </c>
      <c r="M215" s="197"/>
      <c r="N215" s="197"/>
      <c r="O215" s="197"/>
      <c r="P215" s="197"/>
      <c r="Q215" s="197"/>
      <c r="R215" s="75"/>
    </row>
    <row r="216" spans="1:18" s="71" customFormat="1" x14ac:dyDescent="0.4">
      <c r="A216" s="192"/>
      <c r="B216" s="194" t="s">
        <v>171</v>
      </c>
      <c r="C216" s="194" t="s">
        <v>170</v>
      </c>
      <c r="D216" s="193" t="s">
        <v>127</v>
      </c>
      <c r="E216" s="195"/>
      <c r="F216" s="195"/>
      <c r="G216" s="74" t="s">
        <v>169</v>
      </c>
      <c r="H216" s="76">
        <v>42937</v>
      </c>
      <c r="I216" s="75">
        <v>300000</v>
      </c>
      <c r="J216" s="198">
        <v>100000</v>
      </c>
      <c r="K216" s="198"/>
      <c r="L216" s="75">
        <f t="shared" ca="1" si="3"/>
        <v>46427</v>
      </c>
      <c r="M216" s="197"/>
      <c r="N216" s="197"/>
      <c r="O216" s="197"/>
      <c r="P216" s="197"/>
      <c r="Q216" s="197"/>
      <c r="R216" s="75"/>
    </row>
    <row r="217" spans="1:18" s="71" customFormat="1" x14ac:dyDescent="0.4">
      <c r="A217" s="193"/>
      <c r="B217" s="194" t="s">
        <v>168</v>
      </c>
      <c r="C217" s="194" t="s">
        <v>167</v>
      </c>
      <c r="D217" s="193" t="s">
        <v>166</v>
      </c>
      <c r="E217" s="195"/>
      <c r="F217" s="195"/>
      <c r="G217" s="74" t="s">
        <v>165</v>
      </c>
      <c r="H217" s="76">
        <v>45047</v>
      </c>
      <c r="I217" s="75">
        <v>100000</v>
      </c>
      <c r="J217" s="198">
        <v>300000</v>
      </c>
      <c r="K217" s="198"/>
      <c r="L217" s="75">
        <f t="shared" ca="1" si="3"/>
        <v>82097</v>
      </c>
      <c r="M217" s="197"/>
      <c r="N217" s="197"/>
      <c r="O217" s="197"/>
      <c r="P217" s="197"/>
      <c r="Q217" s="197"/>
      <c r="R217" s="75"/>
    </row>
    <row r="218" spans="1:18" s="71" customFormat="1" x14ac:dyDescent="0.4">
      <c r="A218" s="200" t="s">
        <v>164</v>
      </c>
      <c r="B218" s="194" t="s">
        <v>159</v>
      </c>
      <c r="C218" s="194" t="s">
        <v>163</v>
      </c>
      <c r="D218" s="193" t="s">
        <v>127</v>
      </c>
      <c r="E218" s="195"/>
      <c r="F218" s="195"/>
      <c r="G218" s="74" t="s">
        <v>162</v>
      </c>
      <c r="H218" s="76">
        <v>45268</v>
      </c>
      <c r="I218" s="75">
        <v>20000</v>
      </c>
      <c r="J218" s="198">
        <v>100000</v>
      </c>
      <c r="K218" s="198"/>
      <c r="L218" s="75">
        <f t="shared" ca="1" si="3"/>
        <v>88268</v>
      </c>
      <c r="M218" s="197"/>
      <c r="N218" s="197"/>
      <c r="O218" s="197"/>
      <c r="P218" s="197"/>
      <c r="Q218" s="197"/>
      <c r="R218" s="75"/>
    </row>
    <row r="219" spans="1:18" s="71" customFormat="1" x14ac:dyDescent="0.4">
      <c r="A219" s="192"/>
      <c r="B219" s="194" t="s">
        <v>159</v>
      </c>
      <c r="C219" s="194" t="s">
        <v>161</v>
      </c>
      <c r="D219" s="193" t="s">
        <v>127</v>
      </c>
      <c r="E219" s="195"/>
      <c r="F219" s="195"/>
      <c r="G219" s="74" t="s">
        <v>160</v>
      </c>
      <c r="H219" s="76">
        <v>45485</v>
      </c>
      <c r="I219" s="75">
        <v>100000</v>
      </c>
      <c r="J219" s="198">
        <v>20000</v>
      </c>
      <c r="K219" s="198"/>
      <c r="L219" s="75">
        <f t="shared" ca="1" si="3"/>
        <v>91911</v>
      </c>
      <c r="M219" s="197"/>
      <c r="N219" s="197"/>
      <c r="O219" s="197"/>
      <c r="P219" s="197"/>
      <c r="Q219" s="197"/>
      <c r="R219" s="75"/>
    </row>
    <row r="220" spans="1:18" s="71" customFormat="1" x14ac:dyDescent="0.4">
      <c r="A220" s="192"/>
      <c r="B220" s="194" t="s">
        <v>159</v>
      </c>
      <c r="C220" s="194" t="s">
        <v>158</v>
      </c>
      <c r="D220" s="193" t="s">
        <v>127</v>
      </c>
      <c r="E220" s="195"/>
      <c r="F220" s="195"/>
      <c r="G220" s="74" t="s">
        <v>157</v>
      </c>
      <c r="H220" s="76">
        <v>44865</v>
      </c>
      <c r="I220" s="75">
        <v>100000</v>
      </c>
      <c r="J220" s="198">
        <v>100000</v>
      </c>
      <c r="K220" s="198"/>
      <c r="L220" s="75">
        <f t="shared" ca="1" si="3"/>
        <v>48278</v>
      </c>
      <c r="M220" s="197"/>
      <c r="N220" s="197"/>
      <c r="O220" s="197"/>
      <c r="P220" s="197"/>
      <c r="Q220" s="197"/>
      <c r="R220" s="75"/>
    </row>
    <row r="221" spans="1:18" s="71" customFormat="1" x14ac:dyDescent="0.4">
      <c r="A221" s="192"/>
      <c r="B221" s="194" t="s">
        <v>156</v>
      </c>
      <c r="C221" s="194" t="s">
        <v>155</v>
      </c>
      <c r="D221" s="193" t="s">
        <v>127</v>
      </c>
      <c r="E221" s="195"/>
      <c r="F221" s="195"/>
      <c r="G221" s="74" t="s">
        <v>154</v>
      </c>
      <c r="H221" s="76">
        <v>44873</v>
      </c>
      <c r="I221" s="75">
        <v>100000</v>
      </c>
      <c r="J221" s="198">
        <v>100000</v>
      </c>
      <c r="K221" s="198"/>
      <c r="L221" s="75">
        <f t="shared" ca="1" si="3"/>
        <v>90236</v>
      </c>
      <c r="M221" s="197"/>
      <c r="N221" s="197"/>
      <c r="O221" s="197"/>
      <c r="P221" s="197"/>
      <c r="Q221" s="197"/>
      <c r="R221" s="75"/>
    </row>
    <row r="222" spans="1:18" s="71" customFormat="1" x14ac:dyDescent="0.4">
      <c r="A222" s="192"/>
      <c r="B222" s="194" t="s">
        <v>153</v>
      </c>
      <c r="C222" s="194" t="s">
        <v>152</v>
      </c>
      <c r="D222" s="193" t="s">
        <v>127</v>
      </c>
      <c r="E222" s="195"/>
      <c r="F222" s="195"/>
      <c r="G222" s="74" t="s">
        <v>151</v>
      </c>
      <c r="H222" s="76">
        <v>44948</v>
      </c>
      <c r="I222" s="75">
        <v>100000</v>
      </c>
      <c r="J222" s="198">
        <v>100000</v>
      </c>
      <c r="K222" s="198"/>
      <c r="L222" s="75">
        <f t="shared" ca="1" si="3"/>
        <v>44003</v>
      </c>
      <c r="M222" s="197"/>
      <c r="N222" s="197"/>
      <c r="O222" s="197"/>
      <c r="P222" s="197"/>
      <c r="Q222" s="197"/>
      <c r="R222" s="75"/>
    </row>
    <row r="223" spans="1:18" s="71" customFormat="1" x14ac:dyDescent="0.4">
      <c r="A223" s="192"/>
      <c r="B223" s="194" t="s">
        <v>150</v>
      </c>
      <c r="C223" s="194" t="s">
        <v>149</v>
      </c>
      <c r="D223" s="193" t="s">
        <v>127</v>
      </c>
      <c r="E223" s="195"/>
      <c r="F223" s="195"/>
      <c r="G223" s="74" t="s">
        <v>148</v>
      </c>
      <c r="H223" s="76">
        <v>44606</v>
      </c>
      <c r="I223" s="75">
        <v>100000</v>
      </c>
      <c r="J223" s="198">
        <v>100000</v>
      </c>
      <c r="K223" s="198"/>
      <c r="L223" s="75">
        <f t="shared" ca="1" si="3"/>
        <v>25469</v>
      </c>
      <c r="M223" s="197"/>
      <c r="N223" s="197"/>
      <c r="O223" s="197"/>
      <c r="P223" s="197"/>
      <c r="Q223" s="197"/>
      <c r="R223" s="75"/>
    </row>
    <row r="224" spans="1:18" s="71" customFormat="1" x14ac:dyDescent="0.4">
      <c r="A224" s="193"/>
      <c r="B224" s="194" t="s">
        <v>147</v>
      </c>
      <c r="C224" s="194" t="s">
        <v>146</v>
      </c>
      <c r="D224" s="193" t="s">
        <v>127</v>
      </c>
      <c r="E224" s="195"/>
      <c r="F224" s="195"/>
      <c r="G224" s="74" t="s">
        <v>145</v>
      </c>
      <c r="H224" s="76">
        <v>45666</v>
      </c>
      <c r="I224" s="75">
        <v>50000</v>
      </c>
      <c r="J224" s="198">
        <v>100000</v>
      </c>
      <c r="K224" s="198"/>
      <c r="L224" s="75">
        <f t="shared" ca="1" si="3"/>
        <v>52809</v>
      </c>
      <c r="M224" s="197"/>
      <c r="N224" s="197"/>
      <c r="O224" s="197"/>
      <c r="P224" s="197"/>
      <c r="Q224" s="197"/>
      <c r="R224" s="75"/>
    </row>
    <row r="225" spans="1:18" s="71" customFormat="1" x14ac:dyDescent="0.4">
      <c r="A225" s="200" t="s">
        <v>144</v>
      </c>
      <c r="B225" s="194" t="s">
        <v>136</v>
      </c>
      <c r="C225" s="194" t="s">
        <v>143</v>
      </c>
      <c r="D225" s="193" t="s">
        <v>127</v>
      </c>
      <c r="E225" s="195"/>
      <c r="F225" s="195"/>
      <c r="G225" s="74" t="s">
        <v>142</v>
      </c>
      <c r="H225" s="76">
        <v>44752</v>
      </c>
      <c r="I225" s="75">
        <v>100000</v>
      </c>
      <c r="J225" s="198">
        <v>50000</v>
      </c>
      <c r="K225" s="198"/>
      <c r="L225" s="75">
        <f t="shared" ca="1" si="3"/>
        <v>53964</v>
      </c>
      <c r="M225" s="197"/>
      <c r="N225" s="197"/>
      <c r="O225" s="197"/>
      <c r="P225" s="197"/>
      <c r="Q225" s="197"/>
      <c r="R225" s="75"/>
    </row>
    <row r="226" spans="1:18" s="71" customFormat="1" x14ac:dyDescent="0.4">
      <c r="A226" s="192"/>
      <c r="B226" s="194" t="s">
        <v>141</v>
      </c>
      <c r="C226" s="194" t="s">
        <v>140</v>
      </c>
      <c r="D226" s="193" t="s">
        <v>127</v>
      </c>
      <c r="E226" s="195"/>
      <c r="F226" s="195"/>
      <c r="G226" s="74" t="s">
        <v>139</v>
      </c>
      <c r="H226" s="76">
        <v>43461</v>
      </c>
      <c r="I226" s="75">
        <v>100000</v>
      </c>
      <c r="J226" s="198">
        <v>100000</v>
      </c>
      <c r="K226" s="198"/>
      <c r="L226" s="75">
        <f t="shared" ca="1" si="3"/>
        <v>44724</v>
      </c>
      <c r="M226" s="197"/>
      <c r="N226" s="197"/>
      <c r="O226" s="197"/>
      <c r="P226" s="197"/>
      <c r="Q226" s="197"/>
      <c r="R226" s="75"/>
    </row>
    <row r="227" spans="1:18" s="71" customFormat="1" x14ac:dyDescent="0.4">
      <c r="A227" s="192"/>
      <c r="B227" s="194" t="s">
        <v>136</v>
      </c>
      <c r="C227" s="194" t="s">
        <v>138</v>
      </c>
      <c r="D227" s="193" t="s">
        <v>127</v>
      </c>
      <c r="E227" s="195"/>
      <c r="F227" s="195"/>
      <c r="G227" s="74" t="s">
        <v>137</v>
      </c>
      <c r="H227" s="76">
        <v>43033</v>
      </c>
      <c r="I227" s="75">
        <v>100000</v>
      </c>
      <c r="J227" s="198">
        <v>100000</v>
      </c>
      <c r="K227" s="198"/>
      <c r="L227" s="75">
        <f t="shared" ca="1" si="3"/>
        <v>53206</v>
      </c>
      <c r="M227" s="197"/>
      <c r="N227" s="197"/>
      <c r="O227" s="197"/>
      <c r="P227" s="197"/>
      <c r="Q227" s="197"/>
      <c r="R227" s="75"/>
    </row>
    <row r="228" spans="1:18" s="71" customFormat="1" x14ac:dyDescent="0.4">
      <c r="A228" s="193"/>
      <c r="B228" s="194" t="s">
        <v>136</v>
      </c>
      <c r="C228" s="194" t="s">
        <v>135</v>
      </c>
      <c r="D228" s="193" t="s">
        <v>127</v>
      </c>
      <c r="E228" s="195"/>
      <c r="F228" s="195"/>
      <c r="G228" s="74" t="s">
        <v>134</v>
      </c>
      <c r="H228" s="76">
        <v>45231</v>
      </c>
      <c r="I228" s="75">
        <v>50000</v>
      </c>
      <c r="J228" s="198">
        <v>100000</v>
      </c>
      <c r="K228" s="198"/>
      <c r="L228" s="75">
        <f t="shared" ca="1" si="3"/>
        <v>88803</v>
      </c>
      <c r="M228" s="197"/>
      <c r="N228" s="197"/>
      <c r="O228" s="197"/>
      <c r="P228" s="197"/>
      <c r="Q228" s="197"/>
      <c r="R228" s="75"/>
    </row>
    <row r="229" spans="1:18" s="71" customFormat="1" x14ac:dyDescent="0.4">
      <c r="A229" s="193" t="s">
        <v>133</v>
      </c>
      <c r="B229" s="194" t="s">
        <v>132</v>
      </c>
      <c r="C229" s="194" t="s">
        <v>131</v>
      </c>
      <c r="D229" s="193" t="s">
        <v>127</v>
      </c>
      <c r="E229" s="195"/>
      <c r="F229" s="195"/>
      <c r="G229" s="74" t="s">
        <v>130</v>
      </c>
      <c r="H229" s="76">
        <v>44908</v>
      </c>
      <c r="I229" s="75">
        <v>80000</v>
      </c>
      <c r="J229" s="198">
        <v>50000</v>
      </c>
      <c r="K229" s="198"/>
      <c r="L229" s="75">
        <f t="shared" ca="1" si="3"/>
        <v>30443</v>
      </c>
      <c r="M229" s="197"/>
      <c r="N229" s="197"/>
      <c r="O229" s="197"/>
      <c r="P229" s="197"/>
      <c r="Q229" s="197"/>
      <c r="R229" s="75"/>
    </row>
    <row r="230" spans="1:18" s="71" customFormat="1" x14ac:dyDescent="0.4">
      <c r="A230" s="195"/>
      <c r="B230" s="194" t="s">
        <v>129</v>
      </c>
      <c r="C230" s="194" t="s">
        <v>128</v>
      </c>
      <c r="D230" s="193" t="s">
        <v>127</v>
      </c>
      <c r="E230" s="195"/>
      <c r="F230" s="195"/>
      <c r="G230" s="74" t="s">
        <v>126</v>
      </c>
      <c r="H230" s="76">
        <v>45426</v>
      </c>
      <c r="I230" s="75">
        <v>45000</v>
      </c>
      <c r="J230" s="201">
        <v>80000</v>
      </c>
      <c r="K230" s="201"/>
      <c r="L230" s="75">
        <f t="shared" ca="1" si="3"/>
        <v>49471</v>
      </c>
      <c r="M230" s="197"/>
      <c r="N230" s="197"/>
      <c r="O230" s="197"/>
      <c r="P230" s="197"/>
      <c r="Q230" s="197"/>
      <c r="R230" s="75"/>
    </row>
    <row r="231" spans="1:18" s="71" customFormat="1" ht="2.15" customHeight="1" x14ac:dyDescent="0.4">
      <c r="G231" s="74"/>
      <c r="H231" s="73"/>
      <c r="I231" s="72"/>
      <c r="J231" s="72"/>
      <c r="K231" s="72"/>
      <c r="L231" s="72"/>
      <c r="M231" s="72"/>
      <c r="N231" s="72"/>
      <c r="O231" s="72"/>
      <c r="P231" s="72"/>
      <c r="Q231" s="72"/>
      <c r="R231" s="72"/>
    </row>
    <row r="232" spans="1:18" s="71" customFormat="1" x14ac:dyDescent="0.4">
      <c r="G232" s="74"/>
      <c r="H232" s="73"/>
      <c r="I232" s="72"/>
      <c r="J232" s="72"/>
      <c r="K232" s="72"/>
      <c r="L232" s="72"/>
      <c r="M232" s="72"/>
      <c r="N232" s="72"/>
      <c r="O232" s="72"/>
      <c r="P232" s="72"/>
      <c r="Q232" s="72"/>
      <c r="R232" s="72"/>
    </row>
    <row r="233" spans="1:18" s="71" customFormat="1" x14ac:dyDescent="0.4">
      <c r="G233" s="74"/>
      <c r="H233" s="73"/>
      <c r="I233" s="72"/>
      <c r="J233" s="72"/>
      <c r="K233" s="72"/>
      <c r="L233" s="72"/>
      <c r="M233" s="72"/>
      <c r="N233" s="72"/>
      <c r="O233" s="72"/>
      <c r="P233" s="72"/>
      <c r="Q233" s="72"/>
      <c r="R233" s="72"/>
    </row>
    <row r="234" spans="1:18" s="71" customFormat="1" x14ac:dyDescent="0.4">
      <c r="G234" s="74"/>
      <c r="H234" s="73"/>
      <c r="I234" s="72"/>
      <c r="J234" s="72"/>
      <c r="K234" s="72"/>
      <c r="L234" s="72"/>
      <c r="M234" s="72"/>
      <c r="N234" s="72"/>
      <c r="O234" s="72"/>
      <c r="P234" s="72"/>
      <c r="Q234" s="72"/>
      <c r="R234" s="72"/>
    </row>
    <row r="235" spans="1:18" s="71" customFormat="1" x14ac:dyDescent="0.4">
      <c r="G235" s="74"/>
      <c r="H235" s="73"/>
      <c r="I235" s="72"/>
      <c r="J235" s="72"/>
      <c r="K235" s="72"/>
      <c r="L235" s="72"/>
      <c r="M235" s="72"/>
      <c r="N235" s="72"/>
      <c r="O235" s="72"/>
      <c r="P235" s="72"/>
      <c r="Q235" s="72"/>
      <c r="R235" s="72"/>
    </row>
    <row r="236" spans="1:18" s="71" customFormat="1" x14ac:dyDescent="0.4">
      <c r="G236" s="74"/>
      <c r="H236" s="73"/>
      <c r="I236" s="72"/>
      <c r="J236" s="72"/>
      <c r="K236" s="72"/>
      <c r="L236" s="72"/>
      <c r="M236" s="72"/>
      <c r="N236" s="72"/>
      <c r="O236" s="72"/>
      <c r="P236" s="72"/>
      <c r="Q236" s="72"/>
      <c r="R236" s="72"/>
    </row>
    <row r="237" spans="1:18" s="71" customFormat="1" x14ac:dyDescent="0.4">
      <c r="G237" s="74"/>
      <c r="H237" s="73"/>
      <c r="I237" s="72"/>
      <c r="J237" s="72"/>
      <c r="K237" s="72"/>
      <c r="L237" s="72"/>
      <c r="M237" s="72"/>
      <c r="N237" s="72"/>
      <c r="O237" s="72"/>
      <c r="P237" s="72"/>
      <c r="Q237" s="72"/>
      <c r="R237" s="72"/>
    </row>
    <row r="238" spans="1:18" s="71" customFormat="1" x14ac:dyDescent="0.4">
      <c r="G238" s="74"/>
      <c r="H238" s="73"/>
      <c r="I238" s="72"/>
      <c r="J238" s="72"/>
      <c r="K238" s="72"/>
      <c r="L238" s="72"/>
      <c r="M238" s="72"/>
      <c r="N238" s="72"/>
      <c r="O238" s="72"/>
      <c r="P238" s="72"/>
      <c r="Q238" s="72"/>
      <c r="R238" s="72"/>
    </row>
    <row r="239" spans="1:18" s="71" customFormat="1" x14ac:dyDescent="0.4">
      <c r="G239" s="74"/>
      <c r="H239" s="73"/>
      <c r="I239" s="72"/>
      <c r="J239" s="72"/>
      <c r="K239" s="72"/>
      <c r="L239" s="72"/>
      <c r="M239" s="72"/>
      <c r="N239" s="72"/>
      <c r="O239" s="72"/>
      <c r="P239" s="72"/>
      <c r="Q239" s="72"/>
      <c r="R239" s="72"/>
    </row>
    <row r="240" spans="1:18" s="71" customFormat="1" x14ac:dyDescent="0.4">
      <c r="G240" s="74"/>
      <c r="H240" s="73"/>
      <c r="I240" s="72"/>
      <c r="J240" s="72"/>
      <c r="K240" s="72"/>
      <c r="L240" s="72"/>
      <c r="M240" s="72"/>
      <c r="N240" s="72"/>
      <c r="O240" s="72"/>
      <c r="P240" s="72"/>
      <c r="Q240" s="72"/>
      <c r="R240" s="72"/>
    </row>
    <row r="241" spans="7:18" s="71" customFormat="1" x14ac:dyDescent="0.4">
      <c r="G241" s="74"/>
      <c r="H241" s="73"/>
      <c r="I241" s="72"/>
      <c r="J241" s="72"/>
      <c r="K241" s="72"/>
      <c r="L241" s="72"/>
      <c r="M241" s="72"/>
      <c r="N241" s="72"/>
      <c r="O241" s="72"/>
      <c r="P241" s="72"/>
      <c r="Q241" s="72"/>
      <c r="R241" s="72"/>
    </row>
    <row r="242" spans="7:18" s="71" customFormat="1" x14ac:dyDescent="0.4">
      <c r="G242" s="74"/>
      <c r="H242" s="73"/>
      <c r="I242" s="72"/>
      <c r="J242" s="72"/>
      <c r="K242" s="72"/>
      <c r="L242" s="72"/>
      <c r="M242" s="72"/>
      <c r="N242" s="72"/>
      <c r="O242" s="72"/>
      <c r="P242" s="72"/>
      <c r="Q242" s="72"/>
      <c r="R242" s="72"/>
    </row>
    <row r="243" spans="7:18" s="71" customFormat="1" x14ac:dyDescent="0.4">
      <c r="G243" s="74"/>
      <c r="H243" s="73"/>
      <c r="I243" s="72"/>
      <c r="J243" s="72"/>
      <c r="K243" s="72"/>
      <c r="L243" s="72"/>
      <c r="M243" s="72"/>
      <c r="N243" s="72"/>
      <c r="O243" s="72"/>
      <c r="P243" s="72"/>
      <c r="Q243" s="72"/>
      <c r="R243" s="72"/>
    </row>
    <row r="244" spans="7:18" s="71" customFormat="1" x14ac:dyDescent="0.4">
      <c r="G244" s="74"/>
      <c r="H244" s="73"/>
      <c r="I244" s="72"/>
      <c r="J244" s="72"/>
      <c r="K244" s="72"/>
      <c r="L244" s="72"/>
      <c r="M244" s="72"/>
      <c r="N244" s="72"/>
      <c r="O244" s="72"/>
      <c r="P244" s="72"/>
      <c r="Q244" s="72"/>
      <c r="R244" s="72"/>
    </row>
    <row r="245" spans="7:18" s="71" customFormat="1" x14ac:dyDescent="0.4">
      <c r="G245" s="74"/>
      <c r="H245" s="73"/>
      <c r="I245" s="72"/>
      <c r="J245" s="72"/>
      <c r="K245" s="72"/>
      <c r="L245" s="72"/>
      <c r="M245" s="72"/>
      <c r="N245" s="72"/>
      <c r="O245" s="72"/>
      <c r="P245" s="72"/>
      <c r="Q245" s="72"/>
      <c r="R245" s="72"/>
    </row>
    <row r="246" spans="7:18" s="71" customFormat="1" x14ac:dyDescent="0.4">
      <c r="G246" s="74"/>
      <c r="H246" s="73"/>
      <c r="I246" s="72"/>
      <c r="J246" s="72"/>
      <c r="K246" s="72"/>
      <c r="L246" s="72"/>
      <c r="M246" s="72"/>
      <c r="N246" s="72"/>
      <c r="O246" s="72"/>
      <c r="P246" s="72"/>
      <c r="Q246" s="72"/>
      <c r="R246" s="72"/>
    </row>
    <row r="247" spans="7:18" s="71" customFormat="1" x14ac:dyDescent="0.4">
      <c r="G247" s="74"/>
      <c r="H247" s="73"/>
      <c r="I247" s="72"/>
      <c r="J247" s="72"/>
      <c r="K247" s="72"/>
      <c r="L247" s="72"/>
      <c r="M247" s="72"/>
      <c r="N247" s="72"/>
      <c r="O247" s="72"/>
      <c r="P247" s="72"/>
      <c r="Q247" s="72"/>
      <c r="R247" s="72"/>
    </row>
    <row r="248" spans="7:18" s="71" customFormat="1" x14ac:dyDescent="0.4">
      <c r="G248" s="74"/>
      <c r="H248" s="73"/>
      <c r="I248" s="72"/>
      <c r="J248" s="72"/>
      <c r="K248" s="72"/>
      <c r="L248" s="72"/>
      <c r="M248" s="72"/>
      <c r="N248" s="72"/>
      <c r="O248" s="72"/>
      <c r="P248" s="72"/>
      <c r="Q248" s="72"/>
      <c r="R248" s="72"/>
    </row>
    <row r="249" spans="7:18" s="71" customFormat="1" x14ac:dyDescent="0.4">
      <c r="G249" s="74"/>
      <c r="H249" s="73"/>
      <c r="I249" s="72"/>
      <c r="J249" s="72"/>
      <c r="K249" s="72"/>
      <c r="L249" s="72"/>
      <c r="M249" s="72"/>
      <c r="N249" s="72"/>
      <c r="O249" s="72"/>
      <c r="P249" s="72"/>
      <c r="Q249" s="72"/>
      <c r="R249" s="72"/>
    </row>
    <row r="250" spans="7:18" s="71" customFormat="1" x14ac:dyDescent="0.4">
      <c r="G250" s="74"/>
      <c r="H250" s="73"/>
      <c r="I250" s="72"/>
      <c r="J250" s="72"/>
      <c r="K250" s="72"/>
      <c r="L250" s="72"/>
      <c r="M250" s="72"/>
      <c r="N250" s="72"/>
      <c r="O250" s="72"/>
      <c r="P250" s="72"/>
      <c r="Q250" s="72"/>
      <c r="R250" s="72"/>
    </row>
    <row r="251" spans="7:18" s="71" customFormat="1" x14ac:dyDescent="0.4">
      <c r="G251" s="74"/>
      <c r="H251" s="73"/>
      <c r="I251" s="72"/>
      <c r="J251" s="72"/>
      <c r="K251" s="72"/>
      <c r="L251" s="72"/>
      <c r="M251" s="72"/>
      <c r="N251" s="72"/>
      <c r="O251" s="72"/>
      <c r="P251" s="72"/>
      <c r="Q251" s="72"/>
      <c r="R251" s="72"/>
    </row>
    <row r="252" spans="7:18" s="71" customFormat="1" x14ac:dyDescent="0.4">
      <c r="G252" s="74"/>
      <c r="H252" s="73"/>
      <c r="I252" s="72"/>
      <c r="J252" s="72"/>
      <c r="K252" s="72"/>
      <c r="L252" s="72"/>
      <c r="M252" s="72"/>
      <c r="N252" s="72"/>
      <c r="O252" s="72"/>
      <c r="P252" s="72"/>
      <c r="Q252" s="72"/>
      <c r="R252" s="72"/>
    </row>
    <row r="253" spans="7:18" s="71" customFormat="1" x14ac:dyDescent="0.4">
      <c r="G253" s="74"/>
      <c r="H253" s="73"/>
      <c r="I253" s="72"/>
      <c r="J253" s="72"/>
      <c r="K253" s="72"/>
      <c r="L253" s="72"/>
      <c r="M253" s="72"/>
      <c r="N253" s="72"/>
      <c r="O253" s="72"/>
      <c r="P253" s="72"/>
      <c r="Q253" s="72"/>
      <c r="R253" s="72"/>
    </row>
    <row r="254" spans="7:18" s="71" customFormat="1" x14ac:dyDescent="0.4">
      <c r="G254" s="74"/>
      <c r="H254" s="73"/>
      <c r="I254" s="72"/>
      <c r="J254" s="72"/>
      <c r="K254" s="72"/>
      <c r="L254" s="72"/>
      <c r="M254" s="72"/>
      <c r="N254" s="72"/>
      <c r="O254" s="72"/>
      <c r="P254" s="72"/>
      <c r="Q254" s="72"/>
      <c r="R254" s="72"/>
    </row>
    <row r="255" spans="7:18" s="71" customFormat="1" x14ac:dyDescent="0.4">
      <c r="G255" s="74"/>
      <c r="H255" s="73"/>
      <c r="I255" s="72"/>
      <c r="J255" s="72"/>
      <c r="K255" s="72"/>
      <c r="L255" s="72"/>
      <c r="M255" s="72"/>
      <c r="N255" s="72"/>
      <c r="O255" s="72"/>
      <c r="P255" s="72"/>
      <c r="Q255" s="72"/>
      <c r="R255" s="72"/>
    </row>
    <row r="256" spans="7:18" s="71" customFormat="1" x14ac:dyDescent="0.4">
      <c r="G256" s="74"/>
      <c r="H256" s="73"/>
      <c r="I256" s="72"/>
      <c r="J256" s="72"/>
      <c r="K256" s="72"/>
      <c r="L256" s="72"/>
      <c r="M256" s="72"/>
      <c r="N256" s="72"/>
      <c r="O256" s="72"/>
      <c r="P256" s="72"/>
      <c r="Q256" s="72"/>
      <c r="R256" s="72"/>
    </row>
    <row r="257" spans="7:18" s="71" customFormat="1" x14ac:dyDescent="0.4">
      <c r="G257" s="74"/>
      <c r="H257" s="73"/>
      <c r="I257" s="72"/>
      <c r="J257" s="72"/>
      <c r="K257" s="72"/>
      <c r="L257" s="72"/>
      <c r="M257" s="72"/>
      <c r="N257" s="72"/>
      <c r="O257" s="72"/>
      <c r="P257" s="72"/>
      <c r="Q257" s="72"/>
      <c r="R257" s="72"/>
    </row>
    <row r="258" spans="7:18" s="71" customFormat="1" x14ac:dyDescent="0.4">
      <c r="G258" s="74"/>
      <c r="H258" s="73"/>
      <c r="I258" s="72"/>
      <c r="J258" s="72"/>
      <c r="K258" s="72"/>
      <c r="L258" s="72"/>
      <c r="M258" s="72"/>
      <c r="N258" s="72"/>
      <c r="O258" s="72"/>
      <c r="P258" s="72"/>
      <c r="Q258" s="72"/>
      <c r="R258" s="72"/>
    </row>
    <row r="259" spans="7:18" s="71" customFormat="1" x14ac:dyDescent="0.4">
      <c r="G259" s="74"/>
      <c r="H259" s="73"/>
      <c r="I259" s="72"/>
      <c r="J259" s="72"/>
      <c r="K259" s="72"/>
      <c r="L259" s="72"/>
      <c r="M259" s="72"/>
      <c r="N259" s="72"/>
      <c r="O259" s="72"/>
      <c r="P259" s="72"/>
      <c r="Q259" s="72"/>
      <c r="R259" s="72"/>
    </row>
    <row r="260" spans="7:18" s="71" customFormat="1" x14ac:dyDescent="0.4">
      <c r="G260" s="74"/>
      <c r="H260" s="73"/>
      <c r="I260" s="72"/>
      <c r="J260" s="72"/>
      <c r="K260" s="72"/>
      <c r="L260" s="72"/>
      <c r="M260" s="72"/>
      <c r="N260" s="72"/>
      <c r="O260" s="72"/>
      <c r="P260" s="72"/>
      <c r="Q260" s="72"/>
      <c r="R260" s="72"/>
    </row>
    <row r="261" spans="7:18" s="71" customFormat="1" x14ac:dyDescent="0.4">
      <c r="G261" s="74"/>
      <c r="H261" s="73"/>
      <c r="I261" s="72"/>
      <c r="J261" s="72"/>
      <c r="K261" s="72"/>
      <c r="L261" s="72"/>
      <c r="M261" s="72"/>
      <c r="N261" s="72"/>
      <c r="O261" s="72"/>
      <c r="P261" s="72"/>
      <c r="Q261" s="72"/>
      <c r="R261" s="72"/>
    </row>
    <row r="262" spans="7:18" s="71" customFormat="1" x14ac:dyDescent="0.4">
      <c r="G262" s="74"/>
      <c r="H262" s="73"/>
      <c r="I262" s="72"/>
      <c r="J262" s="72"/>
      <c r="K262" s="72"/>
      <c r="L262" s="72"/>
      <c r="M262" s="72"/>
      <c r="N262" s="72"/>
      <c r="O262" s="72"/>
      <c r="P262" s="72"/>
      <c r="Q262" s="72"/>
      <c r="R262" s="72"/>
    </row>
    <row r="263" spans="7:18" s="71" customFormat="1" x14ac:dyDescent="0.4">
      <c r="G263" s="74"/>
      <c r="H263" s="73"/>
      <c r="I263" s="72"/>
      <c r="J263" s="72"/>
      <c r="K263" s="72"/>
      <c r="L263" s="72"/>
      <c r="M263" s="72"/>
      <c r="N263" s="72"/>
      <c r="O263" s="72"/>
      <c r="P263" s="72"/>
      <c r="Q263" s="72"/>
      <c r="R263" s="72"/>
    </row>
    <row r="264" spans="7:18" s="71" customFormat="1" x14ac:dyDescent="0.4">
      <c r="G264" s="74"/>
      <c r="H264" s="73"/>
      <c r="I264" s="72"/>
      <c r="J264" s="72"/>
      <c r="K264" s="72"/>
      <c r="L264" s="72"/>
      <c r="M264" s="72"/>
      <c r="N264" s="72"/>
      <c r="O264" s="72"/>
      <c r="P264" s="72"/>
      <c r="Q264" s="72"/>
      <c r="R264" s="72"/>
    </row>
    <row r="265" spans="7:18" s="71" customFormat="1" x14ac:dyDescent="0.4">
      <c r="G265" s="74"/>
      <c r="H265" s="73"/>
      <c r="I265" s="72"/>
      <c r="J265" s="72"/>
      <c r="K265" s="72"/>
      <c r="L265" s="72"/>
      <c r="M265" s="72"/>
      <c r="N265" s="72"/>
      <c r="O265" s="72"/>
      <c r="P265" s="72"/>
      <c r="Q265" s="72"/>
      <c r="R265" s="72"/>
    </row>
    <row r="266" spans="7:18" s="71" customFormat="1" x14ac:dyDescent="0.4">
      <c r="G266" s="74"/>
      <c r="H266" s="73"/>
      <c r="I266" s="72"/>
      <c r="J266" s="72"/>
      <c r="K266" s="72"/>
      <c r="L266" s="72"/>
      <c r="M266" s="72"/>
      <c r="N266" s="72"/>
      <c r="O266" s="72"/>
      <c r="P266" s="72"/>
      <c r="Q266" s="72"/>
      <c r="R266" s="72"/>
    </row>
    <row r="267" spans="7:18" s="71" customFormat="1" x14ac:dyDescent="0.4">
      <c r="G267" s="74"/>
      <c r="H267" s="73"/>
      <c r="I267" s="72"/>
      <c r="J267" s="72"/>
      <c r="K267" s="72"/>
      <c r="L267" s="72"/>
      <c r="M267" s="72"/>
      <c r="N267" s="72"/>
      <c r="O267" s="72"/>
      <c r="P267" s="72"/>
      <c r="Q267" s="72"/>
      <c r="R267" s="72"/>
    </row>
    <row r="268" spans="7:18" s="71" customFormat="1" x14ac:dyDescent="0.4">
      <c r="G268" s="74"/>
      <c r="H268" s="73"/>
      <c r="I268" s="72"/>
      <c r="J268" s="72"/>
      <c r="K268" s="72"/>
      <c r="L268" s="72"/>
      <c r="M268" s="72"/>
      <c r="N268" s="72"/>
      <c r="O268" s="72"/>
      <c r="P268" s="72"/>
      <c r="Q268" s="72"/>
      <c r="R268" s="72"/>
    </row>
    <row r="269" spans="7:18" s="71" customFormat="1" x14ac:dyDescent="0.4">
      <c r="G269" s="74"/>
      <c r="H269" s="73"/>
      <c r="I269" s="72"/>
      <c r="J269" s="72"/>
      <c r="K269" s="72"/>
      <c r="L269" s="72"/>
      <c r="M269" s="72"/>
      <c r="N269" s="72"/>
      <c r="O269" s="72"/>
      <c r="P269" s="72"/>
      <c r="Q269" s="72"/>
      <c r="R269" s="72"/>
    </row>
    <row r="270" spans="7:18" s="71" customFormat="1" x14ac:dyDescent="0.4">
      <c r="G270" s="74"/>
      <c r="H270" s="73"/>
      <c r="I270" s="72"/>
      <c r="J270" s="72"/>
      <c r="K270" s="72"/>
      <c r="L270" s="72"/>
      <c r="M270" s="72"/>
      <c r="N270" s="72"/>
      <c r="O270" s="72"/>
      <c r="P270" s="72"/>
      <c r="Q270" s="72"/>
      <c r="R270" s="72"/>
    </row>
    <row r="271" spans="7:18" s="71" customFormat="1" x14ac:dyDescent="0.4">
      <c r="G271" s="74"/>
      <c r="H271" s="73"/>
      <c r="I271" s="72"/>
      <c r="J271" s="72"/>
      <c r="K271" s="72"/>
      <c r="L271" s="72"/>
      <c r="M271" s="72"/>
      <c r="N271" s="72"/>
      <c r="O271" s="72"/>
      <c r="P271" s="72"/>
      <c r="Q271" s="72"/>
      <c r="R271" s="72"/>
    </row>
    <row r="272" spans="7:18" s="71" customFormat="1" x14ac:dyDescent="0.4">
      <c r="G272" s="74"/>
      <c r="H272" s="73"/>
      <c r="I272" s="72"/>
      <c r="J272" s="72"/>
      <c r="K272" s="72"/>
      <c r="L272" s="72"/>
      <c r="M272" s="72"/>
      <c r="N272" s="72"/>
      <c r="O272" s="72"/>
      <c r="P272" s="72"/>
      <c r="Q272" s="72"/>
      <c r="R272" s="72"/>
    </row>
    <row r="273" spans="7:18" s="71" customFormat="1" x14ac:dyDescent="0.4">
      <c r="G273" s="74"/>
      <c r="H273" s="73"/>
      <c r="I273" s="72"/>
      <c r="J273" s="72"/>
      <c r="K273" s="72"/>
      <c r="L273" s="72"/>
      <c r="M273" s="72"/>
      <c r="N273" s="72"/>
      <c r="O273" s="72"/>
      <c r="P273" s="72"/>
      <c r="Q273" s="72"/>
      <c r="R273" s="72"/>
    </row>
    <row r="274" spans="7:18" s="71" customFormat="1" x14ac:dyDescent="0.4">
      <c r="G274" s="74"/>
      <c r="H274" s="73"/>
      <c r="I274" s="72"/>
      <c r="J274" s="72"/>
      <c r="K274" s="72"/>
      <c r="L274" s="72"/>
      <c r="M274" s="72"/>
      <c r="N274" s="72"/>
      <c r="O274" s="72"/>
      <c r="P274" s="72"/>
      <c r="Q274" s="72"/>
      <c r="R274" s="72"/>
    </row>
    <row r="275" spans="7:18" s="71" customFormat="1" x14ac:dyDescent="0.4">
      <c r="G275" s="74"/>
      <c r="H275" s="73"/>
      <c r="I275" s="72"/>
      <c r="J275" s="72"/>
      <c r="K275" s="72"/>
      <c r="L275" s="72"/>
      <c r="M275" s="72"/>
      <c r="N275" s="72"/>
      <c r="O275" s="72"/>
      <c r="P275" s="72"/>
      <c r="Q275" s="72"/>
      <c r="R275" s="72"/>
    </row>
    <row r="276" spans="7:18" s="71" customFormat="1" x14ac:dyDescent="0.4">
      <c r="G276" s="74"/>
      <c r="H276" s="73"/>
      <c r="I276" s="72"/>
      <c r="J276" s="72"/>
      <c r="K276" s="72"/>
      <c r="L276" s="72"/>
      <c r="M276" s="72"/>
      <c r="N276" s="72"/>
      <c r="O276" s="72"/>
      <c r="P276" s="72"/>
      <c r="Q276" s="72"/>
      <c r="R276" s="72"/>
    </row>
    <row r="277" spans="7:18" s="71" customFormat="1" x14ac:dyDescent="0.4">
      <c r="G277" s="74"/>
      <c r="H277" s="73"/>
      <c r="I277" s="72"/>
      <c r="J277" s="72"/>
      <c r="K277" s="72"/>
      <c r="L277" s="72"/>
      <c r="M277" s="72"/>
      <c r="N277" s="72"/>
      <c r="O277" s="72"/>
      <c r="P277" s="72"/>
      <c r="Q277" s="72"/>
      <c r="R277" s="72"/>
    </row>
    <row r="278" spans="7:18" s="71" customFormat="1" x14ac:dyDescent="0.4">
      <c r="G278" s="74"/>
      <c r="H278" s="73"/>
      <c r="I278" s="72"/>
      <c r="J278" s="72"/>
      <c r="K278" s="72"/>
      <c r="L278" s="72"/>
      <c r="M278" s="72"/>
      <c r="N278" s="72"/>
      <c r="O278" s="72"/>
      <c r="P278" s="72"/>
      <c r="Q278" s="72"/>
      <c r="R278" s="72"/>
    </row>
    <row r="279" spans="7:18" s="71" customFormat="1" x14ac:dyDescent="0.4">
      <c r="G279" s="74"/>
      <c r="H279" s="73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7:18" s="71" customFormat="1" x14ac:dyDescent="0.4">
      <c r="G280" s="74"/>
      <c r="H280" s="73"/>
      <c r="I280" s="72"/>
      <c r="J280" s="72"/>
      <c r="K280" s="72"/>
      <c r="L280" s="72"/>
      <c r="M280" s="72"/>
      <c r="N280" s="72"/>
      <c r="O280" s="72"/>
      <c r="P280" s="72"/>
      <c r="Q280" s="72"/>
      <c r="R280" s="72"/>
    </row>
    <row r="281" spans="7:18" s="71" customFormat="1" x14ac:dyDescent="0.4">
      <c r="G281" s="74"/>
      <c r="H281" s="73"/>
      <c r="I281" s="72"/>
      <c r="J281" s="72"/>
      <c r="K281" s="72"/>
      <c r="L281" s="72"/>
      <c r="M281" s="72"/>
      <c r="N281" s="72"/>
      <c r="O281" s="72"/>
      <c r="P281" s="72"/>
      <c r="Q281" s="72"/>
      <c r="R281" s="72"/>
    </row>
    <row r="282" spans="7:18" s="71" customFormat="1" x14ac:dyDescent="0.4">
      <c r="G282" s="74"/>
      <c r="H282" s="73"/>
      <c r="I282" s="72"/>
      <c r="J282" s="72"/>
      <c r="K282" s="72"/>
      <c r="L282" s="72"/>
      <c r="M282" s="72"/>
      <c r="N282" s="72"/>
      <c r="O282" s="72"/>
      <c r="P282" s="72"/>
      <c r="Q282" s="72"/>
      <c r="R282" s="72"/>
    </row>
    <row r="283" spans="7:18" s="71" customFormat="1" x14ac:dyDescent="0.4">
      <c r="G283" s="74"/>
      <c r="H283" s="73"/>
      <c r="I283" s="72"/>
      <c r="J283" s="72"/>
      <c r="K283" s="72"/>
      <c r="L283" s="72"/>
      <c r="M283" s="72"/>
      <c r="N283" s="72"/>
      <c r="O283" s="72"/>
      <c r="P283" s="72"/>
      <c r="Q283" s="72"/>
      <c r="R283" s="72"/>
    </row>
    <row r="284" spans="7:18" s="71" customFormat="1" x14ac:dyDescent="0.4">
      <c r="G284" s="74"/>
      <c r="H284" s="73"/>
      <c r="I284" s="72"/>
      <c r="J284" s="72"/>
      <c r="K284" s="72"/>
      <c r="L284" s="72"/>
      <c r="M284" s="72"/>
      <c r="N284" s="72"/>
      <c r="O284" s="72"/>
      <c r="P284" s="72"/>
      <c r="Q284" s="72"/>
      <c r="R284" s="72"/>
    </row>
    <row r="285" spans="7:18" s="71" customFormat="1" x14ac:dyDescent="0.4">
      <c r="G285" s="74"/>
      <c r="H285" s="73"/>
      <c r="I285" s="72"/>
      <c r="J285" s="72"/>
      <c r="K285" s="72"/>
      <c r="L285" s="72"/>
      <c r="M285" s="72"/>
      <c r="N285" s="72"/>
      <c r="O285" s="72"/>
      <c r="P285" s="72"/>
      <c r="Q285" s="72"/>
      <c r="R285" s="72"/>
    </row>
    <row r="286" spans="7:18" s="71" customFormat="1" x14ac:dyDescent="0.4">
      <c r="G286" s="74"/>
      <c r="H286" s="73"/>
      <c r="I286" s="72"/>
      <c r="J286" s="72"/>
      <c r="K286" s="72"/>
      <c r="L286" s="72"/>
      <c r="M286" s="72"/>
      <c r="N286" s="72"/>
      <c r="O286" s="72"/>
      <c r="P286" s="72"/>
      <c r="Q286" s="72"/>
      <c r="R286" s="72"/>
    </row>
    <row r="287" spans="7:18" s="71" customFormat="1" x14ac:dyDescent="0.4">
      <c r="G287" s="74"/>
      <c r="H287" s="73"/>
      <c r="I287" s="72"/>
      <c r="J287" s="72"/>
      <c r="K287" s="72"/>
      <c r="L287" s="72"/>
      <c r="M287" s="72"/>
      <c r="N287" s="72"/>
      <c r="O287" s="72"/>
      <c r="P287" s="72"/>
      <c r="Q287" s="72"/>
      <c r="R287" s="72"/>
    </row>
    <row r="288" spans="7:18" s="71" customFormat="1" x14ac:dyDescent="0.4">
      <c r="G288" s="74"/>
      <c r="H288" s="73"/>
      <c r="I288" s="72"/>
      <c r="J288" s="72"/>
      <c r="K288" s="72"/>
      <c r="L288" s="72"/>
      <c r="M288" s="72"/>
      <c r="N288" s="72"/>
      <c r="O288" s="72"/>
      <c r="P288" s="72"/>
      <c r="Q288" s="72"/>
      <c r="R288" s="72"/>
    </row>
    <row r="289" spans="7:18" s="71" customFormat="1" x14ac:dyDescent="0.4">
      <c r="G289" s="74"/>
      <c r="H289" s="73"/>
      <c r="I289" s="72"/>
      <c r="J289" s="72"/>
      <c r="K289" s="72"/>
      <c r="L289" s="72"/>
      <c r="M289" s="72"/>
      <c r="N289" s="72"/>
      <c r="O289" s="72"/>
      <c r="P289" s="72"/>
      <c r="Q289" s="72"/>
      <c r="R289" s="72"/>
    </row>
    <row r="290" spans="7:18" s="71" customFormat="1" x14ac:dyDescent="0.4">
      <c r="G290" s="74"/>
      <c r="H290" s="73"/>
      <c r="I290" s="72"/>
      <c r="J290" s="72"/>
      <c r="K290" s="72"/>
      <c r="L290" s="72"/>
      <c r="M290" s="72"/>
      <c r="N290" s="72"/>
      <c r="O290" s="72"/>
      <c r="P290" s="72"/>
      <c r="Q290" s="72"/>
      <c r="R290" s="72"/>
    </row>
    <row r="291" spans="7:18" s="71" customFormat="1" x14ac:dyDescent="0.4">
      <c r="G291" s="74"/>
      <c r="H291" s="73"/>
      <c r="I291" s="72"/>
      <c r="J291" s="72"/>
      <c r="K291" s="72"/>
      <c r="L291" s="72"/>
      <c r="M291" s="72"/>
      <c r="N291" s="72"/>
      <c r="O291" s="72"/>
      <c r="P291" s="72"/>
      <c r="Q291" s="72"/>
      <c r="R291" s="72"/>
    </row>
    <row r="292" spans="7:18" s="71" customFormat="1" x14ac:dyDescent="0.4">
      <c r="G292" s="74"/>
      <c r="H292" s="73"/>
      <c r="I292" s="72"/>
      <c r="J292" s="72"/>
      <c r="K292" s="72"/>
      <c r="L292" s="72"/>
      <c r="M292" s="72"/>
      <c r="N292" s="72"/>
      <c r="O292" s="72"/>
      <c r="P292" s="72"/>
      <c r="Q292" s="72"/>
      <c r="R292" s="72"/>
    </row>
    <row r="293" spans="7:18" s="71" customFormat="1" x14ac:dyDescent="0.4">
      <c r="G293" s="74"/>
      <c r="H293" s="73"/>
      <c r="I293" s="72"/>
      <c r="J293" s="72"/>
      <c r="K293" s="72"/>
      <c r="L293" s="72"/>
      <c r="M293" s="72"/>
      <c r="N293" s="72"/>
      <c r="O293" s="72"/>
      <c r="P293" s="72"/>
      <c r="Q293" s="72"/>
      <c r="R293" s="72"/>
    </row>
    <row r="294" spans="7:18" s="71" customFormat="1" x14ac:dyDescent="0.4">
      <c r="G294" s="74"/>
      <c r="H294" s="73"/>
      <c r="I294" s="72"/>
      <c r="J294" s="72"/>
      <c r="K294" s="72"/>
      <c r="L294" s="72"/>
      <c r="M294" s="72"/>
      <c r="N294" s="72"/>
      <c r="O294" s="72"/>
      <c r="P294" s="72"/>
      <c r="Q294" s="72"/>
      <c r="R294" s="72"/>
    </row>
    <row r="295" spans="7:18" s="71" customFormat="1" x14ac:dyDescent="0.4">
      <c r="G295" s="74"/>
      <c r="H295" s="73"/>
      <c r="I295" s="72"/>
      <c r="J295" s="72"/>
      <c r="K295" s="72"/>
      <c r="L295" s="72"/>
      <c r="M295" s="72"/>
      <c r="N295" s="72"/>
      <c r="O295" s="72"/>
      <c r="P295" s="72"/>
      <c r="Q295" s="72"/>
      <c r="R295" s="72"/>
    </row>
    <row r="296" spans="7:18" s="71" customFormat="1" x14ac:dyDescent="0.4">
      <c r="G296" s="74"/>
      <c r="H296" s="73"/>
      <c r="I296" s="72"/>
      <c r="J296" s="72"/>
      <c r="K296" s="72"/>
      <c r="L296" s="72"/>
      <c r="M296" s="72"/>
      <c r="N296" s="72"/>
      <c r="O296" s="72"/>
      <c r="P296" s="72"/>
      <c r="Q296" s="72"/>
      <c r="R296" s="72"/>
    </row>
    <row r="297" spans="7:18" s="71" customFormat="1" x14ac:dyDescent="0.4">
      <c r="G297" s="74"/>
      <c r="H297" s="73"/>
      <c r="I297" s="72"/>
      <c r="J297" s="72"/>
      <c r="K297" s="72"/>
      <c r="L297" s="72"/>
      <c r="M297" s="72"/>
      <c r="N297" s="72"/>
      <c r="O297" s="72"/>
      <c r="P297" s="72"/>
      <c r="Q297" s="72"/>
      <c r="R297" s="72"/>
    </row>
    <row r="298" spans="7:18" s="71" customFormat="1" x14ac:dyDescent="0.4">
      <c r="G298" s="74"/>
      <c r="H298" s="73"/>
      <c r="I298" s="72"/>
      <c r="J298" s="72"/>
      <c r="K298" s="72"/>
      <c r="L298" s="72"/>
      <c r="M298" s="72"/>
      <c r="N298" s="72"/>
      <c r="O298" s="72"/>
      <c r="P298" s="72"/>
      <c r="Q298" s="72"/>
      <c r="R298" s="72"/>
    </row>
    <row r="299" spans="7:18" s="71" customFormat="1" x14ac:dyDescent="0.4">
      <c r="G299" s="74"/>
      <c r="H299" s="73"/>
      <c r="I299" s="72"/>
      <c r="J299" s="72"/>
      <c r="K299" s="72"/>
      <c r="L299" s="72"/>
      <c r="M299" s="72"/>
      <c r="N299" s="72"/>
      <c r="O299" s="72"/>
      <c r="P299" s="72"/>
      <c r="Q299" s="72"/>
      <c r="R299" s="72"/>
    </row>
    <row r="300" spans="7:18" s="71" customFormat="1" x14ac:dyDescent="0.4">
      <c r="G300" s="74"/>
      <c r="H300" s="73"/>
      <c r="I300" s="72"/>
      <c r="J300" s="72"/>
      <c r="K300" s="72"/>
      <c r="L300" s="72"/>
      <c r="M300" s="72"/>
      <c r="N300" s="72"/>
      <c r="O300" s="72"/>
      <c r="P300" s="72"/>
      <c r="Q300" s="72"/>
      <c r="R300" s="72"/>
    </row>
    <row r="301" spans="7:18" s="71" customFormat="1" x14ac:dyDescent="0.4">
      <c r="G301" s="74"/>
      <c r="H301" s="73"/>
      <c r="I301" s="72"/>
      <c r="J301" s="72"/>
      <c r="K301" s="72"/>
      <c r="L301" s="72"/>
      <c r="M301" s="72"/>
      <c r="N301" s="72"/>
      <c r="O301" s="72"/>
      <c r="P301" s="72"/>
      <c r="Q301" s="72"/>
      <c r="R301" s="72"/>
    </row>
    <row r="302" spans="7:18" s="71" customFormat="1" x14ac:dyDescent="0.4">
      <c r="G302" s="74"/>
      <c r="H302" s="73"/>
      <c r="I302" s="72"/>
      <c r="J302" s="72"/>
      <c r="K302" s="72"/>
      <c r="L302" s="72"/>
      <c r="M302" s="72"/>
      <c r="N302" s="72"/>
      <c r="O302" s="72"/>
      <c r="P302" s="72"/>
      <c r="Q302" s="72"/>
      <c r="R302" s="72"/>
    </row>
    <row r="303" spans="7:18" s="71" customFormat="1" x14ac:dyDescent="0.4">
      <c r="G303" s="74"/>
      <c r="H303" s="73"/>
      <c r="I303" s="72"/>
      <c r="J303" s="72"/>
      <c r="K303" s="72"/>
      <c r="L303" s="72"/>
      <c r="M303" s="72"/>
      <c r="N303" s="72"/>
      <c r="O303" s="72"/>
      <c r="P303" s="72"/>
      <c r="Q303" s="72"/>
      <c r="R303" s="72"/>
    </row>
    <row r="304" spans="7:18" s="71" customFormat="1" x14ac:dyDescent="0.4">
      <c r="G304" s="74"/>
      <c r="H304" s="73"/>
      <c r="I304" s="72"/>
      <c r="J304" s="72"/>
      <c r="K304" s="72"/>
      <c r="L304" s="72"/>
      <c r="M304" s="72"/>
      <c r="N304" s="72"/>
      <c r="O304" s="72"/>
      <c r="P304" s="72"/>
      <c r="Q304" s="72"/>
      <c r="R304" s="72"/>
    </row>
    <row r="305" spans="7:18" s="71" customFormat="1" x14ac:dyDescent="0.4">
      <c r="G305" s="74"/>
      <c r="H305" s="73"/>
      <c r="I305" s="72"/>
      <c r="J305" s="72"/>
      <c r="K305" s="72"/>
      <c r="L305" s="72"/>
      <c r="M305" s="72"/>
      <c r="N305" s="72"/>
      <c r="O305" s="72"/>
      <c r="P305" s="72"/>
      <c r="Q305" s="72"/>
      <c r="R305" s="72"/>
    </row>
    <row r="306" spans="7:18" s="71" customFormat="1" x14ac:dyDescent="0.4">
      <c r="G306" s="74"/>
      <c r="H306" s="73"/>
      <c r="I306" s="72"/>
      <c r="J306" s="72"/>
      <c r="K306" s="72"/>
      <c r="L306" s="72"/>
      <c r="M306" s="72"/>
      <c r="N306" s="72"/>
      <c r="O306" s="72"/>
      <c r="P306" s="72"/>
      <c r="Q306" s="72"/>
      <c r="R306" s="72"/>
    </row>
    <row r="307" spans="7:18" s="71" customFormat="1" x14ac:dyDescent="0.4">
      <c r="G307" s="74"/>
      <c r="H307" s="73"/>
      <c r="I307" s="72"/>
      <c r="J307" s="72"/>
      <c r="K307" s="72"/>
      <c r="L307" s="72"/>
      <c r="M307" s="72"/>
      <c r="N307" s="72"/>
      <c r="O307" s="72"/>
      <c r="P307" s="72"/>
      <c r="Q307" s="72"/>
      <c r="R307" s="72"/>
    </row>
    <row r="308" spans="7:18" s="71" customFormat="1" x14ac:dyDescent="0.4">
      <c r="G308" s="74"/>
      <c r="H308" s="73"/>
      <c r="I308" s="72"/>
      <c r="J308" s="72"/>
      <c r="K308" s="72"/>
      <c r="L308" s="72"/>
      <c r="M308" s="72"/>
      <c r="N308" s="72"/>
      <c r="O308" s="72"/>
      <c r="P308" s="72"/>
      <c r="Q308" s="72"/>
      <c r="R308" s="72"/>
    </row>
    <row r="309" spans="7:18" s="71" customFormat="1" x14ac:dyDescent="0.4">
      <c r="G309" s="74"/>
      <c r="H309" s="73"/>
      <c r="I309" s="72"/>
      <c r="J309" s="72"/>
      <c r="K309" s="72"/>
      <c r="L309" s="72"/>
      <c r="M309" s="72"/>
      <c r="N309" s="72"/>
      <c r="O309" s="72"/>
      <c r="P309" s="72"/>
      <c r="Q309" s="72"/>
      <c r="R309" s="72"/>
    </row>
    <row r="310" spans="7:18" s="71" customFormat="1" x14ac:dyDescent="0.4">
      <c r="G310" s="74"/>
      <c r="H310" s="73"/>
      <c r="I310" s="72"/>
      <c r="J310" s="72"/>
      <c r="K310" s="72"/>
      <c r="L310" s="72"/>
      <c r="M310" s="72"/>
      <c r="N310" s="72"/>
      <c r="O310" s="72"/>
      <c r="P310" s="72"/>
      <c r="Q310" s="72"/>
      <c r="R310" s="72"/>
    </row>
    <row r="311" spans="7:18" s="71" customFormat="1" x14ac:dyDescent="0.4">
      <c r="G311" s="74"/>
      <c r="H311" s="73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7:18" s="71" customFormat="1" x14ac:dyDescent="0.4">
      <c r="G312" s="74"/>
      <c r="H312" s="73"/>
      <c r="I312" s="72"/>
      <c r="J312" s="72"/>
      <c r="K312" s="72"/>
      <c r="L312" s="72"/>
      <c r="M312" s="72"/>
      <c r="N312" s="72"/>
      <c r="O312" s="72"/>
      <c r="P312" s="72"/>
      <c r="Q312" s="72"/>
      <c r="R312" s="72"/>
    </row>
    <row r="313" spans="7:18" s="71" customFormat="1" x14ac:dyDescent="0.4">
      <c r="G313" s="74"/>
      <c r="H313" s="73"/>
      <c r="I313" s="72"/>
      <c r="J313" s="72"/>
      <c r="K313" s="72"/>
      <c r="L313" s="72"/>
      <c r="M313" s="72"/>
      <c r="N313" s="72"/>
      <c r="O313" s="72"/>
      <c r="P313" s="72"/>
      <c r="Q313" s="72"/>
      <c r="R313" s="72"/>
    </row>
    <row r="314" spans="7:18" s="71" customFormat="1" x14ac:dyDescent="0.4">
      <c r="G314" s="74"/>
      <c r="H314" s="73"/>
      <c r="I314" s="72"/>
      <c r="J314" s="72"/>
      <c r="K314" s="72"/>
      <c r="L314" s="72"/>
      <c r="M314" s="72"/>
      <c r="N314" s="72"/>
      <c r="O314" s="72"/>
      <c r="P314" s="72"/>
      <c r="Q314" s="72"/>
      <c r="R314" s="72"/>
    </row>
    <row r="315" spans="7:18" s="71" customFormat="1" x14ac:dyDescent="0.4">
      <c r="G315" s="74"/>
      <c r="H315" s="73"/>
      <c r="I315" s="72"/>
      <c r="J315" s="72"/>
      <c r="K315" s="72"/>
      <c r="L315" s="72"/>
      <c r="M315" s="72"/>
      <c r="N315" s="72"/>
      <c r="O315" s="72"/>
      <c r="P315" s="72"/>
      <c r="Q315" s="72"/>
      <c r="R315" s="72"/>
    </row>
    <row r="316" spans="7:18" s="71" customFormat="1" x14ac:dyDescent="0.4">
      <c r="G316" s="74"/>
      <c r="H316" s="73"/>
      <c r="I316" s="72"/>
      <c r="J316" s="72"/>
      <c r="K316" s="72"/>
      <c r="L316" s="72"/>
      <c r="M316" s="72"/>
      <c r="N316" s="72"/>
      <c r="O316" s="72"/>
      <c r="P316" s="72"/>
      <c r="Q316" s="72"/>
      <c r="R316" s="72"/>
    </row>
    <row r="317" spans="7:18" s="71" customFormat="1" x14ac:dyDescent="0.4">
      <c r="G317" s="74"/>
      <c r="H317" s="73"/>
      <c r="I317" s="72"/>
      <c r="J317" s="72"/>
      <c r="K317" s="72"/>
      <c r="L317" s="72"/>
      <c r="M317" s="72"/>
      <c r="N317" s="72"/>
      <c r="O317" s="72"/>
      <c r="P317" s="72"/>
      <c r="Q317" s="72"/>
      <c r="R317" s="72"/>
    </row>
    <row r="318" spans="7:18" s="71" customFormat="1" x14ac:dyDescent="0.4">
      <c r="G318" s="74"/>
      <c r="H318" s="73"/>
      <c r="I318" s="72"/>
      <c r="J318" s="72"/>
      <c r="K318" s="72"/>
      <c r="L318" s="72"/>
      <c r="M318" s="72"/>
      <c r="N318" s="72"/>
      <c r="O318" s="72"/>
      <c r="P318" s="72"/>
      <c r="Q318" s="72"/>
      <c r="R318" s="72"/>
    </row>
    <row r="319" spans="7:18" s="71" customFormat="1" x14ac:dyDescent="0.4">
      <c r="G319" s="74"/>
      <c r="H319" s="73"/>
      <c r="I319" s="72"/>
      <c r="J319" s="72"/>
      <c r="K319" s="72"/>
      <c r="L319" s="72"/>
      <c r="M319" s="72"/>
      <c r="N319" s="72"/>
      <c r="O319" s="72"/>
      <c r="P319" s="72"/>
      <c r="Q319" s="72"/>
      <c r="R319" s="72"/>
    </row>
    <row r="320" spans="7:18" s="71" customFormat="1" x14ac:dyDescent="0.4">
      <c r="G320" s="74"/>
      <c r="H320" s="73"/>
      <c r="I320" s="72"/>
      <c r="J320" s="72"/>
      <c r="K320" s="72"/>
      <c r="L320" s="72"/>
      <c r="M320" s="72"/>
      <c r="N320" s="72"/>
      <c r="O320" s="72"/>
      <c r="P320" s="72"/>
      <c r="Q320" s="72"/>
      <c r="R320" s="72"/>
    </row>
    <row r="321" spans="7:18" s="71" customFormat="1" x14ac:dyDescent="0.4">
      <c r="G321" s="74"/>
      <c r="H321" s="73"/>
      <c r="I321" s="72"/>
      <c r="J321" s="72"/>
      <c r="K321" s="72"/>
      <c r="L321" s="72"/>
      <c r="M321" s="72"/>
      <c r="N321" s="72"/>
      <c r="O321" s="72"/>
      <c r="P321" s="72"/>
      <c r="Q321" s="72"/>
      <c r="R321" s="72"/>
    </row>
    <row r="322" spans="7:18" s="71" customFormat="1" x14ac:dyDescent="0.4">
      <c r="G322" s="74"/>
      <c r="H322" s="73"/>
      <c r="I322" s="72"/>
      <c r="J322" s="72"/>
      <c r="K322" s="72"/>
      <c r="L322" s="72"/>
      <c r="M322" s="72"/>
      <c r="N322" s="72"/>
      <c r="O322" s="72"/>
      <c r="P322" s="72"/>
      <c r="Q322" s="72"/>
      <c r="R322" s="72"/>
    </row>
  </sheetData>
  <mergeCells count="1183">
    <mergeCell ref="M230:N230"/>
    <mergeCell ref="B227:C227"/>
    <mergeCell ref="D227:F227"/>
    <mergeCell ref="J227:K227"/>
    <mergeCell ref="M227:N227"/>
    <mergeCell ref="O227:Q227"/>
    <mergeCell ref="B228:C228"/>
    <mergeCell ref="D228:F228"/>
    <mergeCell ref="J228:K228"/>
    <mergeCell ref="M228:N228"/>
    <mergeCell ref="O230:Q230"/>
    <mergeCell ref="A229:A230"/>
    <mergeCell ref="B229:C229"/>
    <mergeCell ref="D229:F229"/>
    <mergeCell ref="J229:K229"/>
    <mergeCell ref="M229:N229"/>
    <mergeCell ref="O229:Q229"/>
    <mergeCell ref="B230:C230"/>
    <mergeCell ref="D230:F230"/>
    <mergeCell ref="J230:K230"/>
    <mergeCell ref="J222:K222"/>
    <mergeCell ref="M222:N222"/>
    <mergeCell ref="O222:Q222"/>
    <mergeCell ref="B223:C223"/>
    <mergeCell ref="D223:F223"/>
    <mergeCell ref="J223:K223"/>
    <mergeCell ref="M223:N223"/>
    <mergeCell ref="O223:Q223"/>
    <mergeCell ref="B224:C224"/>
    <mergeCell ref="D224:F224"/>
    <mergeCell ref="J224:K224"/>
    <mergeCell ref="M224:N224"/>
    <mergeCell ref="O224:Q224"/>
    <mergeCell ref="A225:A228"/>
    <mergeCell ref="B225:C225"/>
    <mergeCell ref="D225:F225"/>
    <mergeCell ref="J225:K225"/>
    <mergeCell ref="M225:N225"/>
    <mergeCell ref="O228:Q228"/>
    <mergeCell ref="O225:Q225"/>
    <mergeCell ref="B226:C226"/>
    <mergeCell ref="D226:F226"/>
    <mergeCell ref="J226:K226"/>
    <mergeCell ref="M226:N226"/>
    <mergeCell ref="O226:Q226"/>
    <mergeCell ref="D216:F216"/>
    <mergeCell ref="J216:K216"/>
    <mergeCell ref="M216:N216"/>
    <mergeCell ref="O216:Q216"/>
    <mergeCell ref="B217:C217"/>
    <mergeCell ref="D217:F217"/>
    <mergeCell ref="J217:K217"/>
    <mergeCell ref="M217:N217"/>
    <mergeCell ref="O217:Q217"/>
    <mergeCell ref="A218:A224"/>
    <mergeCell ref="B218:C218"/>
    <mergeCell ref="D218:F218"/>
    <mergeCell ref="J218:K218"/>
    <mergeCell ref="M218:N218"/>
    <mergeCell ref="O218:Q218"/>
    <mergeCell ref="B219:C219"/>
    <mergeCell ref="D219:F219"/>
    <mergeCell ref="J219:K219"/>
    <mergeCell ref="M219:N219"/>
    <mergeCell ref="O219:Q219"/>
    <mergeCell ref="B220:C220"/>
    <mergeCell ref="D220:F220"/>
    <mergeCell ref="J220:K220"/>
    <mergeCell ref="M220:N220"/>
    <mergeCell ref="O220:Q220"/>
    <mergeCell ref="B221:C221"/>
    <mergeCell ref="D221:F221"/>
    <mergeCell ref="J221:K221"/>
    <mergeCell ref="M221:N221"/>
    <mergeCell ref="O221:Q221"/>
    <mergeCell ref="B222:C222"/>
    <mergeCell ref="D222:F222"/>
    <mergeCell ref="A210:A217"/>
    <mergeCell ref="B210:C210"/>
    <mergeCell ref="D210:F210"/>
    <mergeCell ref="J210:K210"/>
    <mergeCell ref="M210:N210"/>
    <mergeCell ref="O210:Q210"/>
    <mergeCell ref="B211:C211"/>
    <mergeCell ref="D211:F211"/>
    <mergeCell ref="J211:K211"/>
    <mergeCell ref="M211:N211"/>
    <mergeCell ref="O211:Q211"/>
    <mergeCell ref="B212:C212"/>
    <mergeCell ref="D212:F212"/>
    <mergeCell ref="J212:K212"/>
    <mergeCell ref="M212:N212"/>
    <mergeCell ref="O212:Q212"/>
    <mergeCell ref="B213:C213"/>
    <mergeCell ref="D213:F213"/>
    <mergeCell ref="J213:K213"/>
    <mergeCell ref="M213:N213"/>
    <mergeCell ref="O213:Q213"/>
    <mergeCell ref="B214:C214"/>
    <mergeCell ref="D214:F214"/>
    <mergeCell ref="J214:K214"/>
    <mergeCell ref="M214:N214"/>
    <mergeCell ref="O214:Q214"/>
    <mergeCell ref="B215:C215"/>
    <mergeCell ref="D215:F215"/>
    <mergeCell ref="J215:K215"/>
    <mergeCell ref="M215:N215"/>
    <mergeCell ref="O215:Q215"/>
    <mergeCell ref="B216:C216"/>
    <mergeCell ref="B205:C205"/>
    <mergeCell ref="D205:F205"/>
    <mergeCell ref="J205:K205"/>
    <mergeCell ref="M205:N205"/>
    <mergeCell ref="O205:Q205"/>
    <mergeCell ref="A206:A209"/>
    <mergeCell ref="B206:C206"/>
    <mergeCell ref="D206:F206"/>
    <mergeCell ref="J206:K206"/>
    <mergeCell ref="M206:N206"/>
    <mergeCell ref="O206:Q206"/>
    <mergeCell ref="B207:C207"/>
    <mergeCell ref="D207:F207"/>
    <mergeCell ref="J207:K207"/>
    <mergeCell ref="M207:N207"/>
    <mergeCell ref="O207:Q207"/>
    <mergeCell ref="B208:C208"/>
    <mergeCell ref="D208:F208"/>
    <mergeCell ref="J208:K208"/>
    <mergeCell ref="M208:N208"/>
    <mergeCell ref="O208:Q208"/>
    <mergeCell ref="B209:C209"/>
    <mergeCell ref="D209:F209"/>
    <mergeCell ref="J209:K209"/>
    <mergeCell ref="M209:N209"/>
    <mergeCell ref="O209:Q209"/>
    <mergeCell ref="B201:C201"/>
    <mergeCell ref="D201:F201"/>
    <mergeCell ref="J201:K201"/>
    <mergeCell ref="M201:N201"/>
    <mergeCell ref="O201:Q201"/>
    <mergeCell ref="B202:C202"/>
    <mergeCell ref="D202:F202"/>
    <mergeCell ref="J202:K202"/>
    <mergeCell ref="M202:N202"/>
    <mergeCell ref="O202:Q202"/>
    <mergeCell ref="B203:C203"/>
    <mergeCell ref="D203:F203"/>
    <mergeCell ref="J203:K203"/>
    <mergeCell ref="M203:N203"/>
    <mergeCell ref="O203:Q203"/>
    <mergeCell ref="B204:C204"/>
    <mergeCell ref="D204:F204"/>
    <mergeCell ref="J204:K204"/>
    <mergeCell ref="M204:N204"/>
    <mergeCell ref="O204:Q204"/>
    <mergeCell ref="M197:N197"/>
    <mergeCell ref="O197:Q197"/>
    <mergeCell ref="B198:C198"/>
    <mergeCell ref="D198:F198"/>
    <mergeCell ref="J198:K198"/>
    <mergeCell ref="M198:N198"/>
    <mergeCell ref="O198:Q198"/>
    <mergeCell ref="B199:C199"/>
    <mergeCell ref="D199:F199"/>
    <mergeCell ref="J199:K199"/>
    <mergeCell ref="M199:N199"/>
    <mergeCell ref="O199:Q199"/>
    <mergeCell ref="B200:C200"/>
    <mergeCell ref="D200:F200"/>
    <mergeCell ref="J200:K200"/>
    <mergeCell ref="M200:N200"/>
    <mergeCell ref="O200:Q200"/>
    <mergeCell ref="J191:K191"/>
    <mergeCell ref="M191:N191"/>
    <mergeCell ref="O191:Q191"/>
    <mergeCell ref="B192:C192"/>
    <mergeCell ref="D192:F192"/>
    <mergeCell ref="J192:K192"/>
    <mergeCell ref="M192:N192"/>
    <mergeCell ref="O192:Q192"/>
    <mergeCell ref="B193:C193"/>
    <mergeCell ref="D193:F193"/>
    <mergeCell ref="J193:K193"/>
    <mergeCell ref="M193:N193"/>
    <mergeCell ref="O193:Q193"/>
    <mergeCell ref="A194:A205"/>
    <mergeCell ref="B194:C194"/>
    <mergeCell ref="D194:F194"/>
    <mergeCell ref="J194:K194"/>
    <mergeCell ref="M194:N194"/>
    <mergeCell ref="O194:Q194"/>
    <mergeCell ref="B195:C195"/>
    <mergeCell ref="D195:F195"/>
    <mergeCell ref="J195:K195"/>
    <mergeCell ref="M195:N195"/>
    <mergeCell ref="O195:Q195"/>
    <mergeCell ref="B196:C196"/>
    <mergeCell ref="D196:F196"/>
    <mergeCell ref="J196:K196"/>
    <mergeCell ref="M196:N196"/>
    <mergeCell ref="O196:Q196"/>
    <mergeCell ref="B197:C197"/>
    <mergeCell ref="D197:F197"/>
    <mergeCell ref="J197:K197"/>
    <mergeCell ref="D185:F185"/>
    <mergeCell ref="J185:K185"/>
    <mergeCell ref="M185:N185"/>
    <mergeCell ref="O185:Q185"/>
    <mergeCell ref="A186:A193"/>
    <mergeCell ref="B186:C186"/>
    <mergeCell ref="D186:F186"/>
    <mergeCell ref="J186:K186"/>
    <mergeCell ref="M186:N186"/>
    <mergeCell ref="O186:Q186"/>
    <mergeCell ref="B187:C187"/>
    <mergeCell ref="D187:F187"/>
    <mergeCell ref="J187:K187"/>
    <mergeCell ref="M187:N187"/>
    <mergeCell ref="O187:Q187"/>
    <mergeCell ref="B188:C188"/>
    <mergeCell ref="D188:F188"/>
    <mergeCell ref="J188:K188"/>
    <mergeCell ref="M188:N188"/>
    <mergeCell ref="O188:Q188"/>
    <mergeCell ref="B189:C189"/>
    <mergeCell ref="D189:F189"/>
    <mergeCell ref="J189:K189"/>
    <mergeCell ref="M189:N189"/>
    <mergeCell ref="O189:Q189"/>
    <mergeCell ref="B190:C190"/>
    <mergeCell ref="D190:F190"/>
    <mergeCell ref="J190:K190"/>
    <mergeCell ref="M190:N190"/>
    <mergeCell ref="O190:Q190"/>
    <mergeCell ref="B191:C191"/>
    <mergeCell ref="D191:F191"/>
    <mergeCell ref="B179:C179"/>
    <mergeCell ref="D179:F179"/>
    <mergeCell ref="J179:K179"/>
    <mergeCell ref="M179:N179"/>
    <mergeCell ref="O179:Q179"/>
    <mergeCell ref="B180:C180"/>
    <mergeCell ref="D180:F180"/>
    <mergeCell ref="J180:K180"/>
    <mergeCell ref="M180:N180"/>
    <mergeCell ref="O180:Q180"/>
    <mergeCell ref="A181:A185"/>
    <mergeCell ref="B181:C181"/>
    <mergeCell ref="D181:F181"/>
    <mergeCell ref="J181:K181"/>
    <mergeCell ref="M181:N181"/>
    <mergeCell ref="O181:Q181"/>
    <mergeCell ref="B182:C182"/>
    <mergeCell ref="D182:F182"/>
    <mergeCell ref="J182:K182"/>
    <mergeCell ref="M182:N182"/>
    <mergeCell ref="O182:Q182"/>
    <mergeCell ref="B183:C183"/>
    <mergeCell ref="D183:F183"/>
    <mergeCell ref="J183:K183"/>
    <mergeCell ref="M183:N183"/>
    <mergeCell ref="O183:Q183"/>
    <mergeCell ref="B184:C184"/>
    <mergeCell ref="D184:F184"/>
    <mergeCell ref="J184:K184"/>
    <mergeCell ref="M184:N184"/>
    <mergeCell ref="O184:Q184"/>
    <mergeCell ref="B185:C185"/>
    <mergeCell ref="B175:C175"/>
    <mergeCell ref="D175:F175"/>
    <mergeCell ref="J175:K175"/>
    <mergeCell ref="M175:N175"/>
    <mergeCell ref="O175:Q175"/>
    <mergeCell ref="B176:C176"/>
    <mergeCell ref="D176:F176"/>
    <mergeCell ref="J176:K176"/>
    <mergeCell ref="M176:N176"/>
    <mergeCell ref="O176:Q176"/>
    <mergeCell ref="B177:C177"/>
    <mergeCell ref="D177:F177"/>
    <mergeCell ref="J177:K177"/>
    <mergeCell ref="M177:N177"/>
    <mergeCell ref="O177:Q177"/>
    <mergeCell ref="B178:C178"/>
    <mergeCell ref="D178:F178"/>
    <mergeCell ref="J178:K178"/>
    <mergeCell ref="M178:N178"/>
    <mergeCell ref="O178:Q178"/>
    <mergeCell ref="A169:A171"/>
    <mergeCell ref="B169:C169"/>
    <mergeCell ref="D169:F169"/>
    <mergeCell ref="J169:K169"/>
    <mergeCell ref="M169:N169"/>
    <mergeCell ref="O169:Q169"/>
    <mergeCell ref="B170:C170"/>
    <mergeCell ref="D170:F170"/>
    <mergeCell ref="J170:K170"/>
    <mergeCell ref="M170:N170"/>
    <mergeCell ref="O170:Q170"/>
    <mergeCell ref="B171:C171"/>
    <mergeCell ref="D171:F171"/>
    <mergeCell ref="J171:K171"/>
    <mergeCell ref="M171:N171"/>
    <mergeCell ref="O171:Q171"/>
    <mergeCell ref="A172:A180"/>
    <mergeCell ref="B172:C172"/>
    <mergeCell ref="D172:F172"/>
    <mergeCell ref="J172:K172"/>
    <mergeCell ref="M172:N172"/>
    <mergeCell ref="O172:Q172"/>
    <mergeCell ref="B173:C173"/>
    <mergeCell ref="D173:F173"/>
    <mergeCell ref="J173:K173"/>
    <mergeCell ref="M173:N173"/>
    <mergeCell ref="O173:Q173"/>
    <mergeCell ref="B174:C174"/>
    <mergeCell ref="D174:F174"/>
    <mergeCell ref="J174:K174"/>
    <mergeCell ref="M174:N174"/>
    <mergeCell ref="O174:Q174"/>
    <mergeCell ref="A164:A168"/>
    <mergeCell ref="B164:C164"/>
    <mergeCell ref="D164:F164"/>
    <mergeCell ref="J164:K164"/>
    <mergeCell ref="M164:N164"/>
    <mergeCell ref="O164:Q164"/>
    <mergeCell ref="B165:C165"/>
    <mergeCell ref="D165:F165"/>
    <mergeCell ref="J165:K165"/>
    <mergeCell ref="M165:N165"/>
    <mergeCell ref="O165:Q165"/>
    <mergeCell ref="B166:C166"/>
    <mergeCell ref="D166:F166"/>
    <mergeCell ref="J166:K166"/>
    <mergeCell ref="M166:N166"/>
    <mergeCell ref="O166:Q166"/>
    <mergeCell ref="B167:C167"/>
    <mergeCell ref="D167:F167"/>
    <mergeCell ref="J167:K167"/>
    <mergeCell ref="M167:N167"/>
    <mergeCell ref="O167:Q167"/>
    <mergeCell ref="B168:C168"/>
    <mergeCell ref="D168:F168"/>
    <mergeCell ref="J168:K168"/>
    <mergeCell ref="M168:N168"/>
    <mergeCell ref="O168:Q168"/>
    <mergeCell ref="J158:K158"/>
    <mergeCell ref="M158:N158"/>
    <mergeCell ref="O158:Q158"/>
    <mergeCell ref="A159:A163"/>
    <mergeCell ref="B159:C159"/>
    <mergeCell ref="D159:F159"/>
    <mergeCell ref="J159:K159"/>
    <mergeCell ref="M159:N159"/>
    <mergeCell ref="O159:Q159"/>
    <mergeCell ref="B160:C160"/>
    <mergeCell ref="D160:F160"/>
    <mergeCell ref="J160:K160"/>
    <mergeCell ref="M160:N160"/>
    <mergeCell ref="O160:Q160"/>
    <mergeCell ref="B161:C161"/>
    <mergeCell ref="D161:F161"/>
    <mergeCell ref="J161:K161"/>
    <mergeCell ref="M161:N161"/>
    <mergeCell ref="O161:Q161"/>
    <mergeCell ref="B162:C162"/>
    <mergeCell ref="D162:F162"/>
    <mergeCell ref="J162:K162"/>
    <mergeCell ref="M162:N162"/>
    <mergeCell ref="O162:Q162"/>
    <mergeCell ref="B163:C163"/>
    <mergeCell ref="D163:F163"/>
    <mergeCell ref="J163:K163"/>
    <mergeCell ref="M163:N163"/>
    <mergeCell ref="O163:Q163"/>
    <mergeCell ref="D152:F152"/>
    <mergeCell ref="J152:K152"/>
    <mergeCell ref="M152:N152"/>
    <mergeCell ref="O152:Q152"/>
    <mergeCell ref="B153:C153"/>
    <mergeCell ref="D153:F153"/>
    <mergeCell ref="J153:K153"/>
    <mergeCell ref="M153:N153"/>
    <mergeCell ref="O153:Q153"/>
    <mergeCell ref="A154:A158"/>
    <mergeCell ref="B154:C154"/>
    <mergeCell ref="D154:F154"/>
    <mergeCell ref="J154:K154"/>
    <mergeCell ref="M154:N154"/>
    <mergeCell ref="O154:Q154"/>
    <mergeCell ref="B155:C155"/>
    <mergeCell ref="D155:F155"/>
    <mergeCell ref="J155:K155"/>
    <mergeCell ref="M155:N155"/>
    <mergeCell ref="O155:Q155"/>
    <mergeCell ref="B156:C156"/>
    <mergeCell ref="D156:F156"/>
    <mergeCell ref="J156:K156"/>
    <mergeCell ref="M156:N156"/>
    <mergeCell ref="O156:Q156"/>
    <mergeCell ref="B157:C157"/>
    <mergeCell ref="D157:F157"/>
    <mergeCell ref="J157:K157"/>
    <mergeCell ref="M157:N157"/>
    <mergeCell ref="O157:Q157"/>
    <mergeCell ref="B158:C158"/>
    <mergeCell ref="D158:F158"/>
    <mergeCell ref="B146:C146"/>
    <mergeCell ref="D146:F146"/>
    <mergeCell ref="J146:K146"/>
    <mergeCell ref="M146:N146"/>
    <mergeCell ref="O146:Q146"/>
    <mergeCell ref="B147:C147"/>
    <mergeCell ref="D147:F147"/>
    <mergeCell ref="J147:K147"/>
    <mergeCell ref="M147:N147"/>
    <mergeCell ref="O147:Q147"/>
    <mergeCell ref="B148:C148"/>
    <mergeCell ref="D148:F148"/>
    <mergeCell ref="J148:K148"/>
    <mergeCell ref="M148:N148"/>
    <mergeCell ref="O148:Q148"/>
    <mergeCell ref="A149:A153"/>
    <mergeCell ref="B149:C149"/>
    <mergeCell ref="D149:F149"/>
    <mergeCell ref="J149:K149"/>
    <mergeCell ref="M149:N149"/>
    <mergeCell ref="O149:Q149"/>
    <mergeCell ref="B150:C150"/>
    <mergeCell ref="D150:F150"/>
    <mergeCell ref="J150:K150"/>
    <mergeCell ref="M150:N150"/>
    <mergeCell ref="O150:Q150"/>
    <mergeCell ref="B151:C151"/>
    <mergeCell ref="D151:F151"/>
    <mergeCell ref="J151:K151"/>
    <mergeCell ref="M151:N151"/>
    <mergeCell ref="O151:Q151"/>
    <mergeCell ref="B152:C152"/>
    <mergeCell ref="B142:C142"/>
    <mergeCell ref="D142:F142"/>
    <mergeCell ref="J142:K142"/>
    <mergeCell ref="M142:N142"/>
    <mergeCell ref="O142:Q142"/>
    <mergeCell ref="B143:C143"/>
    <mergeCell ref="D143:F143"/>
    <mergeCell ref="J143:K143"/>
    <mergeCell ref="M143:N143"/>
    <mergeCell ref="O143:Q143"/>
    <mergeCell ref="B144:C144"/>
    <mergeCell ref="D144:F144"/>
    <mergeCell ref="J144:K144"/>
    <mergeCell ref="M144:N144"/>
    <mergeCell ref="O144:Q144"/>
    <mergeCell ref="B145:C145"/>
    <mergeCell ref="D145:F145"/>
    <mergeCell ref="J145:K145"/>
    <mergeCell ref="M145:N145"/>
    <mergeCell ref="O145:Q145"/>
    <mergeCell ref="O135:Q135"/>
    <mergeCell ref="B136:C136"/>
    <mergeCell ref="D136:F136"/>
    <mergeCell ref="J136:K136"/>
    <mergeCell ref="M136:N136"/>
    <mergeCell ref="O136:Q136"/>
    <mergeCell ref="B137:C137"/>
    <mergeCell ref="D137:F137"/>
    <mergeCell ref="J137:K137"/>
    <mergeCell ref="M137:N137"/>
    <mergeCell ref="O137:Q137"/>
    <mergeCell ref="A138:A148"/>
    <mergeCell ref="B138:C138"/>
    <mergeCell ref="D138:F138"/>
    <mergeCell ref="J138:K138"/>
    <mergeCell ref="M138:N138"/>
    <mergeCell ref="O138:Q138"/>
    <mergeCell ref="B139:C139"/>
    <mergeCell ref="D139:F139"/>
    <mergeCell ref="J139:K139"/>
    <mergeCell ref="M139:N139"/>
    <mergeCell ref="O139:Q139"/>
    <mergeCell ref="B140:C140"/>
    <mergeCell ref="D140:F140"/>
    <mergeCell ref="J140:K140"/>
    <mergeCell ref="M140:N140"/>
    <mergeCell ref="O140:Q140"/>
    <mergeCell ref="B141:C141"/>
    <mergeCell ref="D141:F141"/>
    <mergeCell ref="J141:K141"/>
    <mergeCell ref="M141:N141"/>
    <mergeCell ref="O141:Q141"/>
    <mergeCell ref="M129:N129"/>
    <mergeCell ref="O129:Q129"/>
    <mergeCell ref="A130:A137"/>
    <mergeCell ref="B130:C130"/>
    <mergeCell ref="D130:F130"/>
    <mergeCell ref="J130:K130"/>
    <mergeCell ref="M130:N130"/>
    <mergeCell ref="O130:Q130"/>
    <mergeCell ref="B131:C131"/>
    <mergeCell ref="D131:F131"/>
    <mergeCell ref="J131:K131"/>
    <mergeCell ref="M131:N131"/>
    <mergeCell ref="O131:Q131"/>
    <mergeCell ref="B132:C132"/>
    <mergeCell ref="D132:F132"/>
    <mergeCell ref="J132:K132"/>
    <mergeCell ref="M132:N132"/>
    <mergeCell ref="O132:Q132"/>
    <mergeCell ref="B133:C133"/>
    <mergeCell ref="D133:F133"/>
    <mergeCell ref="J133:K133"/>
    <mergeCell ref="M133:N133"/>
    <mergeCell ref="O133:Q133"/>
    <mergeCell ref="B134:C134"/>
    <mergeCell ref="D134:F134"/>
    <mergeCell ref="J134:K134"/>
    <mergeCell ref="M134:N134"/>
    <mergeCell ref="O134:Q134"/>
    <mergeCell ref="B135:C135"/>
    <mergeCell ref="D135:F135"/>
    <mergeCell ref="J135:K135"/>
    <mergeCell ref="M135:N135"/>
    <mergeCell ref="J123:K123"/>
    <mergeCell ref="M123:N123"/>
    <mergeCell ref="O123:Q123"/>
    <mergeCell ref="A124:A129"/>
    <mergeCell ref="B124:C124"/>
    <mergeCell ref="D124:F124"/>
    <mergeCell ref="J124:K124"/>
    <mergeCell ref="M124:N124"/>
    <mergeCell ref="O124:Q124"/>
    <mergeCell ref="B125:C125"/>
    <mergeCell ref="D125:F125"/>
    <mergeCell ref="J125:K125"/>
    <mergeCell ref="M125:N125"/>
    <mergeCell ref="O125:Q125"/>
    <mergeCell ref="B126:C126"/>
    <mergeCell ref="D126:F126"/>
    <mergeCell ref="J126:K126"/>
    <mergeCell ref="M126:N126"/>
    <mergeCell ref="O126:Q126"/>
    <mergeCell ref="B127:C127"/>
    <mergeCell ref="D127:F127"/>
    <mergeCell ref="J127:K127"/>
    <mergeCell ref="M127:N127"/>
    <mergeCell ref="O127:Q127"/>
    <mergeCell ref="B128:C128"/>
    <mergeCell ref="D128:F128"/>
    <mergeCell ref="J128:K128"/>
    <mergeCell ref="M128:N128"/>
    <mergeCell ref="O128:Q128"/>
    <mergeCell ref="B129:C129"/>
    <mergeCell ref="D129:F129"/>
    <mergeCell ref="J129:K129"/>
    <mergeCell ref="D117:F117"/>
    <mergeCell ref="J117:K117"/>
    <mergeCell ref="M117:N117"/>
    <mergeCell ref="O117:Q117"/>
    <mergeCell ref="B118:C118"/>
    <mergeCell ref="D118:F118"/>
    <mergeCell ref="J118:K118"/>
    <mergeCell ref="M118:N118"/>
    <mergeCell ref="O118:Q118"/>
    <mergeCell ref="A119:A123"/>
    <mergeCell ref="B119:C119"/>
    <mergeCell ref="D119:F119"/>
    <mergeCell ref="J119:K119"/>
    <mergeCell ref="M119:N119"/>
    <mergeCell ref="O119:Q119"/>
    <mergeCell ref="B120:C120"/>
    <mergeCell ref="D120:F120"/>
    <mergeCell ref="J120:K120"/>
    <mergeCell ref="M120:N120"/>
    <mergeCell ref="O120:Q120"/>
    <mergeCell ref="B121:C121"/>
    <mergeCell ref="D121:F121"/>
    <mergeCell ref="J121:K121"/>
    <mergeCell ref="M121:N121"/>
    <mergeCell ref="O121:Q121"/>
    <mergeCell ref="B122:C122"/>
    <mergeCell ref="D122:F122"/>
    <mergeCell ref="J122:K122"/>
    <mergeCell ref="M122:N122"/>
    <mergeCell ref="O122:Q122"/>
    <mergeCell ref="B123:C123"/>
    <mergeCell ref="D123:F123"/>
    <mergeCell ref="A111:A118"/>
    <mergeCell ref="B111:C111"/>
    <mergeCell ref="D111:F111"/>
    <mergeCell ref="J111:K111"/>
    <mergeCell ref="M111:N111"/>
    <mergeCell ref="O111:Q111"/>
    <mergeCell ref="B112:C112"/>
    <mergeCell ref="D112:F112"/>
    <mergeCell ref="J112:K112"/>
    <mergeCell ref="M112:N112"/>
    <mergeCell ref="O112:Q112"/>
    <mergeCell ref="B113:C113"/>
    <mergeCell ref="D113:F113"/>
    <mergeCell ref="J113:K113"/>
    <mergeCell ref="M113:N113"/>
    <mergeCell ref="O113:Q113"/>
    <mergeCell ref="B114:C114"/>
    <mergeCell ref="D114:F114"/>
    <mergeCell ref="J114:K114"/>
    <mergeCell ref="M114:N114"/>
    <mergeCell ref="O114:Q114"/>
    <mergeCell ref="B115:C115"/>
    <mergeCell ref="D115:F115"/>
    <mergeCell ref="J115:K115"/>
    <mergeCell ref="M115:N115"/>
    <mergeCell ref="O115:Q115"/>
    <mergeCell ref="B116:C116"/>
    <mergeCell ref="D116:F116"/>
    <mergeCell ref="J116:K116"/>
    <mergeCell ref="M116:N116"/>
    <mergeCell ref="O116:Q116"/>
    <mergeCell ref="B117:C117"/>
    <mergeCell ref="J107:K107"/>
    <mergeCell ref="M107:N107"/>
    <mergeCell ref="O107:Q107"/>
    <mergeCell ref="B108:C108"/>
    <mergeCell ref="D108:F108"/>
    <mergeCell ref="J108:K108"/>
    <mergeCell ref="M108:N108"/>
    <mergeCell ref="O108:Q108"/>
    <mergeCell ref="B109:C109"/>
    <mergeCell ref="D109:F109"/>
    <mergeCell ref="J109:K109"/>
    <mergeCell ref="M109:N109"/>
    <mergeCell ref="O109:Q109"/>
    <mergeCell ref="B110:C110"/>
    <mergeCell ref="D110:F110"/>
    <mergeCell ref="J110:K110"/>
    <mergeCell ref="M110:N110"/>
    <mergeCell ref="O110:Q110"/>
    <mergeCell ref="D101:F101"/>
    <mergeCell ref="J101:K101"/>
    <mergeCell ref="M101:N101"/>
    <mergeCell ref="O101:Q101"/>
    <mergeCell ref="B102:C102"/>
    <mergeCell ref="D102:F102"/>
    <mergeCell ref="J102:K102"/>
    <mergeCell ref="M102:N102"/>
    <mergeCell ref="O102:Q102"/>
    <mergeCell ref="A103:A110"/>
    <mergeCell ref="B103:C103"/>
    <mergeCell ref="D103:F103"/>
    <mergeCell ref="J103:K103"/>
    <mergeCell ref="M103:N103"/>
    <mergeCell ref="O103:Q103"/>
    <mergeCell ref="B104:C104"/>
    <mergeCell ref="D104:F104"/>
    <mergeCell ref="J104:K104"/>
    <mergeCell ref="M104:N104"/>
    <mergeCell ref="O104:Q104"/>
    <mergeCell ref="B105:C105"/>
    <mergeCell ref="D105:F105"/>
    <mergeCell ref="J105:K105"/>
    <mergeCell ref="M105:N105"/>
    <mergeCell ref="O105:Q105"/>
    <mergeCell ref="B106:C106"/>
    <mergeCell ref="D106:F106"/>
    <mergeCell ref="J106:K106"/>
    <mergeCell ref="M106:N106"/>
    <mergeCell ref="O106:Q106"/>
    <mergeCell ref="B107:C107"/>
    <mergeCell ref="D107:F107"/>
    <mergeCell ref="A95:A102"/>
    <mergeCell ref="B95:C95"/>
    <mergeCell ref="D95:F95"/>
    <mergeCell ref="J95:K95"/>
    <mergeCell ref="M95:N95"/>
    <mergeCell ref="O95:Q95"/>
    <mergeCell ref="B96:C96"/>
    <mergeCell ref="D96:F96"/>
    <mergeCell ref="J96:K96"/>
    <mergeCell ref="M96:N96"/>
    <mergeCell ref="O96:Q96"/>
    <mergeCell ref="B97:C97"/>
    <mergeCell ref="D97:F97"/>
    <mergeCell ref="J97:K97"/>
    <mergeCell ref="M97:N97"/>
    <mergeCell ref="O97:Q97"/>
    <mergeCell ref="B98:C98"/>
    <mergeCell ref="D98:F98"/>
    <mergeCell ref="J98:K98"/>
    <mergeCell ref="M98:N98"/>
    <mergeCell ref="O98:Q98"/>
    <mergeCell ref="B99:C99"/>
    <mergeCell ref="D99:F99"/>
    <mergeCell ref="J99:K99"/>
    <mergeCell ref="M99:N99"/>
    <mergeCell ref="O99:Q99"/>
    <mergeCell ref="B100:C100"/>
    <mergeCell ref="D100:F100"/>
    <mergeCell ref="J100:K100"/>
    <mergeCell ref="M100:N100"/>
    <mergeCell ref="O100:Q100"/>
    <mergeCell ref="B101:C101"/>
    <mergeCell ref="A89:A91"/>
    <mergeCell ref="B89:C89"/>
    <mergeCell ref="D89:F89"/>
    <mergeCell ref="J89:K89"/>
    <mergeCell ref="M89:N89"/>
    <mergeCell ref="O89:Q89"/>
    <mergeCell ref="B90:C90"/>
    <mergeCell ref="D90:F90"/>
    <mergeCell ref="J90:K90"/>
    <mergeCell ref="M90:N90"/>
    <mergeCell ref="O90:Q90"/>
    <mergeCell ref="B91:C91"/>
    <mergeCell ref="D91:F91"/>
    <mergeCell ref="J91:K91"/>
    <mergeCell ref="M91:N91"/>
    <mergeCell ref="O91:Q91"/>
    <mergeCell ref="A92:A94"/>
    <mergeCell ref="B92:C92"/>
    <mergeCell ref="D92:F92"/>
    <mergeCell ref="J92:K92"/>
    <mergeCell ref="M92:N92"/>
    <mergeCell ref="O92:Q92"/>
    <mergeCell ref="B93:C93"/>
    <mergeCell ref="D93:F93"/>
    <mergeCell ref="J93:K93"/>
    <mergeCell ref="M93:N93"/>
    <mergeCell ref="O93:Q93"/>
    <mergeCell ref="B94:C94"/>
    <mergeCell ref="D94:F94"/>
    <mergeCell ref="J94:K94"/>
    <mergeCell ref="M94:N94"/>
    <mergeCell ref="O94:Q94"/>
    <mergeCell ref="D85:F85"/>
    <mergeCell ref="J85:K85"/>
    <mergeCell ref="M85:N85"/>
    <mergeCell ref="O85:Q85"/>
    <mergeCell ref="B86:C86"/>
    <mergeCell ref="D86:F86"/>
    <mergeCell ref="J86:K86"/>
    <mergeCell ref="M86:N86"/>
    <mergeCell ref="O86:Q86"/>
    <mergeCell ref="B87:C87"/>
    <mergeCell ref="D87:F87"/>
    <mergeCell ref="J87:K87"/>
    <mergeCell ref="M87:N87"/>
    <mergeCell ref="O87:Q87"/>
    <mergeCell ref="B88:C88"/>
    <mergeCell ref="D88:F88"/>
    <mergeCell ref="J88:K88"/>
    <mergeCell ref="M88:N88"/>
    <mergeCell ref="O88:Q88"/>
    <mergeCell ref="A79:A88"/>
    <mergeCell ref="B79:C79"/>
    <mergeCell ref="D79:F79"/>
    <mergeCell ref="J79:K79"/>
    <mergeCell ref="M79:N79"/>
    <mergeCell ref="O79:Q79"/>
    <mergeCell ref="B80:C80"/>
    <mergeCell ref="D80:F80"/>
    <mergeCell ref="J80:K80"/>
    <mergeCell ref="M80:N80"/>
    <mergeCell ref="O80:Q80"/>
    <mergeCell ref="B81:C81"/>
    <mergeCell ref="D81:F81"/>
    <mergeCell ref="J81:K81"/>
    <mergeCell ref="M81:N81"/>
    <mergeCell ref="O81:Q81"/>
    <mergeCell ref="B82:C82"/>
    <mergeCell ref="D82:F82"/>
    <mergeCell ref="J82:K82"/>
    <mergeCell ref="M82:N82"/>
    <mergeCell ref="O82:Q82"/>
    <mergeCell ref="B83:C83"/>
    <mergeCell ref="D83:F83"/>
    <mergeCell ref="J83:K83"/>
    <mergeCell ref="M83:N83"/>
    <mergeCell ref="O83:Q83"/>
    <mergeCell ref="B84:C84"/>
    <mergeCell ref="D84:F84"/>
    <mergeCell ref="J84:K84"/>
    <mergeCell ref="M84:N84"/>
    <mergeCell ref="O84:Q84"/>
    <mergeCell ref="B85:C85"/>
    <mergeCell ref="A74:A78"/>
    <mergeCell ref="B74:C74"/>
    <mergeCell ref="D74:F74"/>
    <mergeCell ref="J74:K74"/>
    <mergeCell ref="M74:N74"/>
    <mergeCell ref="O74:Q74"/>
    <mergeCell ref="B75:C75"/>
    <mergeCell ref="D75:F75"/>
    <mergeCell ref="J75:K75"/>
    <mergeCell ref="M75:N75"/>
    <mergeCell ref="O75:Q75"/>
    <mergeCell ref="B76:C76"/>
    <mergeCell ref="D76:F76"/>
    <mergeCell ref="J76:K76"/>
    <mergeCell ref="M76:N76"/>
    <mergeCell ref="O76:Q76"/>
    <mergeCell ref="B77:C77"/>
    <mergeCell ref="D77:F77"/>
    <mergeCell ref="J77:K77"/>
    <mergeCell ref="M77:N77"/>
    <mergeCell ref="O77:Q77"/>
    <mergeCell ref="B78:C78"/>
    <mergeCell ref="D78:F78"/>
    <mergeCell ref="J78:K78"/>
    <mergeCell ref="M78:N78"/>
    <mergeCell ref="O78:Q78"/>
    <mergeCell ref="J70:K70"/>
    <mergeCell ref="M70:N70"/>
    <mergeCell ref="O70:Q70"/>
    <mergeCell ref="B71:C71"/>
    <mergeCell ref="D71:F71"/>
    <mergeCell ref="J71:K71"/>
    <mergeCell ref="M71:N71"/>
    <mergeCell ref="O71:Q71"/>
    <mergeCell ref="B72:C72"/>
    <mergeCell ref="D72:F72"/>
    <mergeCell ref="J72:K72"/>
    <mergeCell ref="M72:N72"/>
    <mergeCell ref="O72:Q72"/>
    <mergeCell ref="B73:C73"/>
    <mergeCell ref="D73:F73"/>
    <mergeCell ref="J73:K73"/>
    <mergeCell ref="M73:N73"/>
    <mergeCell ref="O73:Q73"/>
    <mergeCell ref="D64:F64"/>
    <mergeCell ref="J64:K64"/>
    <mergeCell ref="M64:N64"/>
    <mergeCell ref="O64:Q64"/>
    <mergeCell ref="A65:A73"/>
    <mergeCell ref="B65:C65"/>
    <mergeCell ref="D65:F65"/>
    <mergeCell ref="J65:K65"/>
    <mergeCell ref="M65:N65"/>
    <mergeCell ref="O65:Q65"/>
    <mergeCell ref="B66:C66"/>
    <mergeCell ref="D66:F66"/>
    <mergeCell ref="J66:K66"/>
    <mergeCell ref="M66:N66"/>
    <mergeCell ref="O66:Q66"/>
    <mergeCell ref="B67:C67"/>
    <mergeCell ref="D67:F67"/>
    <mergeCell ref="J67:K67"/>
    <mergeCell ref="M67:N67"/>
    <mergeCell ref="O67:Q67"/>
    <mergeCell ref="B68:C68"/>
    <mergeCell ref="D68:F68"/>
    <mergeCell ref="J68:K68"/>
    <mergeCell ref="M68:N68"/>
    <mergeCell ref="O68:Q68"/>
    <mergeCell ref="B69:C69"/>
    <mergeCell ref="D69:F69"/>
    <mergeCell ref="J69:K69"/>
    <mergeCell ref="M69:N69"/>
    <mergeCell ref="O69:Q69"/>
    <mergeCell ref="B70:C70"/>
    <mergeCell ref="D70:F70"/>
    <mergeCell ref="A58:A64"/>
    <mergeCell ref="B58:C58"/>
    <mergeCell ref="D58:F58"/>
    <mergeCell ref="J58:K58"/>
    <mergeCell ref="M58:N58"/>
    <mergeCell ref="O58:Q58"/>
    <mergeCell ref="B59:C59"/>
    <mergeCell ref="D59:F59"/>
    <mergeCell ref="J59:K59"/>
    <mergeCell ref="M59:N59"/>
    <mergeCell ref="O59:Q59"/>
    <mergeCell ref="B60:C60"/>
    <mergeCell ref="D60:F60"/>
    <mergeCell ref="J60:K60"/>
    <mergeCell ref="M60:N60"/>
    <mergeCell ref="O60:Q60"/>
    <mergeCell ref="B61:C61"/>
    <mergeCell ref="D61:F61"/>
    <mergeCell ref="J61:K61"/>
    <mergeCell ref="M61:N61"/>
    <mergeCell ref="O61:Q61"/>
    <mergeCell ref="B62:C62"/>
    <mergeCell ref="D62:F62"/>
    <mergeCell ref="J62:K62"/>
    <mergeCell ref="M62:N62"/>
    <mergeCell ref="O62:Q62"/>
    <mergeCell ref="B63:C63"/>
    <mergeCell ref="D63:F63"/>
    <mergeCell ref="J63:K63"/>
    <mergeCell ref="M63:N63"/>
    <mergeCell ref="O63:Q63"/>
    <mergeCell ref="B64:C64"/>
    <mergeCell ref="D52:F52"/>
    <mergeCell ref="J52:K52"/>
    <mergeCell ref="M52:N52"/>
    <mergeCell ref="O52:Q52"/>
    <mergeCell ref="A53:A57"/>
    <mergeCell ref="B53:C53"/>
    <mergeCell ref="D53:F53"/>
    <mergeCell ref="J53:K53"/>
    <mergeCell ref="M53:N53"/>
    <mergeCell ref="O53:Q53"/>
    <mergeCell ref="B54:C54"/>
    <mergeCell ref="D54:F54"/>
    <mergeCell ref="J54:K54"/>
    <mergeCell ref="M54:N54"/>
    <mergeCell ref="O54:Q54"/>
    <mergeCell ref="B55:C55"/>
    <mergeCell ref="D55:F55"/>
    <mergeCell ref="J55:K55"/>
    <mergeCell ref="M55:N55"/>
    <mergeCell ref="O55:Q55"/>
    <mergeCell ref="B56:C56"/>
    <mergeCell ref="D56:F56"/>
    <mergeCell ref="J56:K56"/>
    <mergeCell ref="M56:N56"/>
    <mergeCell ref="O56:Q56"/>
    <mergeCell ref="B57:C57"/>
    <mergeCell ref="D57:F57"/>
    <mergeCell ref="J57:K57"/>
    <mergeCell ref="M57:N57"/>
    <mergeCell ref="O57:Q57"/>
    <mergeCell ref="A46:A52"/>
    <mergeCell ref="B46:C46"/>
    <mergeCell ref="D46:F46"/>
    <mergeCell ref="J46:K46"/>
    <mergeCell ref="M46:N46"/>
    <mergeCell ref="O46:Q46"/>
    <mergeCell ref="B47:C47"/>
    <mergeCell ref="D47:F47"/>
    <mergeCell ref="J47:K47"/>
    <mergeCell ref="M47:N47"/>
    <mergeCell ref="O47:Q47"/>
    <mergeCell ref="B48:C48"/>
    <mergeCell ref="D48:F48"/>
    <mergeCell ref="J48:K48"/>
    <mergeCell ref="M48:N48"/>
    <mergeCell ref="O48:Q48"/>
    <mergeCell ref="B49:C49"/>
    <mergeCell ref="D49:F49"/>
    <mergeCell ref="J49:K49"/>
    <mergeCell ref="M49:N49"/>
    <mergeCell ref="O49:Q49"/>
    <mergeCell ref="B50:C50"/>
    <mergeCell ref="D50:F50"/>
    <mergeCell ref="J50:K50"/>
    <mergeCell ref="M50:N50"/>
    <mergeCell ref="O50:Q50"/>
    <mergeCell ref="B51:C51"/>
    <mergeCell ref="D51:F51"/>
    <mergeCell ref="J51:K51"/>
    <mergeCell ref="M51:N51"/>
    <mergeCell ref="O51:Q51"/>
    <mergeCell ref="B52:C52"/>
    <mergeCell ref="B42:C42"/>
    <mergeCell ref="D42:F42"/>
    <mergeCell ref="J42:K42"/>
    <mergeCell ref="M42:N42"/>
    <mergeCell ref="O42:Q42"/>
    <mergeCell ref="A43:A45"/>
    <mergeCell ref="B43:C43"/>
    <mergeCell ref="D43:F43"/>
    <mergeCell ref="J43:K43"/>
    <mergeCell ref="M43:N43"/>
    <mergeCell ref="O43:Q43"/>
    <mergeCell ref="B44:C44"/>
    <mergeCell ref="D44:F44"/>
    <mergeCell ref="J44:K44"/>
    <mergeCell ref="M44:N44"/>
    <mergeCell ref="O44:Q44"/>
    <mergeCell ref="B45:C45"/>
    <mergeCell ref="D45:F45"/>
    <mergeCell ref="J45:K45"/>
    <mergeCell ref="M45:N45"/>
    <mergeCell ref="O45:Q45"/>
    <mergeCell ref="B38:C38"/>
    <mergeCell ref="D38:F38"/>
    <mergeCell ref="J38:K38"/>
    <mergeCell ref="M38:N38"/>
    <mergeCell ref="O38:Q38"/>
    <mergeCell ref="B39:C39"/>
    <mergeCell ref="D39:F39"/>
    <mergeCell ref="J39:K39"/>
    <mergeCell ref="M39:N39"/>
    <mergeCell ref="O39:Q39"/>
    <mergeCell ref="B40:C40"/>
    <mergeCell ref="D40:F40"/>
    <mergeCell ref="J40:K40"/>
    <mergeCell ref="M40:N40"/>
    <mergeCell ref="O40:Q40"/>
    <mergeCell ref="B41:C41"/>
    <mergeCell ref="D41:F41"/>
    <mergeCell ref="J41:K41"/>
    <mergeCell ref="M41:N41"/>
    <mergeCell ref="O41:Q41"/>
    <mergeCell ref="B32:C32"/>
    <mergeCell ref="D32:F32"/>
    <mergeCell ref="J32:K32"/>
    <mergeCell ref="M32:N32"/>
    <mergeCell ref="O32:Q32"/>
    <mergeCell ref="A33:A34"/>
    <mergeCell ref="B33:C33"/>
    <mergeCell ref="D33:F33"/>
    <mergeCell ref="J33:K33"/>
    <mergeCell ref="M33:N33"/>
    <mergeCell ref="O33:Q33"/>
    <mergeCell ref="B34:C34"/>
    <mergeCell ref="D34:F34"/>
    <mergeCell ref="J34:K34"/>
    <mergeCell ref="M34:N34"/>
    <mergeCell ref="O34:Q34"/>
    <mergeCell ref="A35:A42"/>
    <mergeCell ref="B35:C35"/>
    <mergeCell ref="D35:F35"/>
    <mergeCell ref="J35:K35"/>
    <mergeCell ref="M35:N35"/>
    <mergeCell ref="O35:Q35"/>
    <mergeCell ref="B36:C36"/>
    <mergeCell ref="D36:F36"/>
    <mergeCell ref="J36:K36"/>
    <mergeCell ref="M36:N36"/>
    <mergeCell ref="O36:Q36"/>
    <mergeCell ref="B37:C37"/>
    <mergeCell ref="D37:F37"/>
    <mergeCell ref="J37:K37"/>
    <mergeCell ref="M37:N37"/>
    <mergeCell ref="O37:Q37"/>
    <mergeCell ref="A28:A29"/>
    <mergeCell ref="B28:C28"/>
    <mergeCell ref="D28:F28"/>
    <mergeCell ref="J28:K28"/>
    <mergeCell ref="M28:N28"/>
    <mergeCell ref="O28:Q28"/>
    <mergeCell ref="B29:C29"/>
    <mergeCell ref="D29:F29"/>
    <mergeCell ref="J29:K29"/>
    <mergeCell ref="M29:N29"/>
    <mergeCell ref="O29:Q29"/>
    <mergeCell ref="A30:A31"/>
    <mergeCell ref="B30:C30"/>
    <mergeCell ref="D30:F30"/>
    <mergeCell ref="J30:K30"/>
    <mergeCell ref="M30:N30"/>
    <mergeCell ref="O30:Q30"/>
    <mergeCell ref="B31:C31"/>
    <mergeCell ref="D31:F31"/>
    <mergeCell ref="J31:K31"/>
    <mergeCell ref="M31:N31"/>
    <mergeCell ref="O31:Q31"/>
    <mergeCell ref="A22:A27"/>
    <mergeCell ref="B22:C22"/>
    <mergeCell ref="D22:F22"/>
    <mergeCell ref="J22:K22"/>
    <mergeCell ref="M22:N22"/>
    <mergeCell ref="O22:Q22"/>
    <mergeCell ref="B23:C23"/>
    <mergeCell ref="D23:F23"/>
    <mergeCell ref="J23:K23"/>
    <mergeCell ref="M23:N23"/>
    <mergeCell ref="O23:Q23"/>
    <mergeCell ref="B24:C24"/>
    <mergeCell ref="D24:F24"/>
    <mergeCell ref="J24:K24"/>
    <mergeCell ref="M24:N24"/>
    <mergeCell ref="O24:Q24"/>
    <mergeCell ref="B25:C25"/>
    <mergeCell ref="D25:F25"/>
    <mergeCell ref="J25:K25"/>
    <mergeCell ref="M25:N25"/>
    <mergeCell ref="O25:Q25"/>
    <mergeCell ref="B26:C26"/>
    <mergeCell ref="D26:F26"/>
    <mergeCell ref="J26:K26"/>
    <mergeCell ref="M26:N26"/>
    <mergeCell ref="O26:Q26"/>
    <mergeCell ref="B27:C27"/>
    <mergeCell ref="D27:F27"/>
    <mergeCell ref="J27:K27"/>
    <mergeCell ref="M27:N27"/>
    <mergeCell ref="O27:Q27"/>
    <mergeCell ref="B16:C16"/>
    <mergeCell ref="D16:F16"/>
    <mergeCell ref="J16:K16"/>
    <mergeCell ref="M16:N16"/>
    <mergeCell ref="O16:Q16"/>
    <mergeCell ref="A17:A18"/>
    <mergeCell ref="B17:C17"/>
    <mergeCell ref="D17:F17"/>
    <mergeCell ref="J17:K17"/>
    <mergeCell ref="M17:N17"/>
    <mergeCell ref="O17:Q17"/>
    <mergeCell ref="B18:C18"/>
    <mergeCell ref="D18:F18"/>
    <mergeCell ref="J18:K18"/>
    <mergeCell ref="M18:N18"/>
    <mergeCell ref="O18:Q18"/>
    <mergeCell ref="A19:A21"/>
    <mergeCell ref="B19:C19"/>
    <mergeCell ref="D19:F19"/>
    <mergeCell ref="J19:K19"/>
    <mergeCell ref="M19:N19"/>
    <mergeCell ref="O19:Q19"/>
    <mergeCell ref="B20:C20"/>
    <mergeCell ref="D20:F20"/>
    <mergeCell ref="J20:K20"/>
    <mergeCell ref="M20:N20"/>
    <mergeCell ref="O20:Q20"/>
    <mergeCell ref="B21:C21"/>
    <mergeCell ref="D21:F21"/>
    <mergeCell ref="J21:K21"/>
    <mergeCell ref="M21:N21"/>
    <mergeCell ref="O21:Q21"/>
    <mergeCell ref="A11:A12"/>
    <mergeCell ref="B11:C11"/>
    <mergeCell ref="D11:F11"/>
    <mergeCell ref="J11:K11"/>
    <mergeCell ref="M11:N11"/>
    <mergeCell ref="O11:Q11"/>
    <mergeCell ref="B12:C12"/>
    <mergeCell ref="D12:F12"/>
    <mergeCell ref="J12:K12"/>
    <mergeCell ref="M12:N12"/>
    <mergeCell ref="O12:Q12"/>
    <mergeCell ref="B13:C13"/>
    <mergeCell ref="D13:F13"/>
    <mergeCell ref="J13:K13"/>
    <mergeCell ref="M13:N13"/>
    <mergeCell ref="O13:Q13"/>
    <mergeCell ref="A14:A15"/>
    <mergeCell ref="B14:C14"/>
    <mergeCell ref="D14:F14"/>
    <mergeCell ref="J14:K14"/>
    <mergeCell ref="M14:N14"/>
    <mergeCell ref="O14:Q14"/>
    <mergeCell ref="B15:C15"/>
    <mergeCell ref="D15:F15"/>
    <mergeCell ref="J15:K15"/>
    <mergeCell ref="M15:N15"/>
    <mergeCell ref="O15:Q15"/>
    <mergeCell ref="B7:C7"/>
    <mergeCell ref="D7:F7"/>
    <mergeCell ref="J7:K7"/>
    <mergeCell ref="M7:N7"/>
    <mergeCell ref="O7:Q7"/>
    <mergeCell ref="B8:C8"/>
    <mergeCell ref="D8:F8"/>
    <mergeCell ref="J8:K8"/>
    <mergeCell ref="M8:N8"/>
    <mergeCell ref="O8:Q8"/>
    <mergeCell ref="B9:C9"/>
    <mergeCell ref="D9:F9"/>
    <mergeCell ref="J9:K9"/>
    <mergeCell ref="M9:N9"/>
    <mergeCell ref="O9:Q9"/>
    <mergeCell ref="B10:C10"/>
    <mergeCell ref="D10:F10"/>
    <mergeCell ref="J10:K10"/>
    <mergeCell ref="M10:N10"/>
    <mergeCell ref="O10:Q10"/>
    <mergeCell ref="B2:C2"/>
    <mergeCell ref="D2:F2"/>
    <mergeCell ref="J2:K2"/>
    <mergeCell ref="M2:N2"/>
    <mergeCell ref="O2:Q2"/>
    <mergeCell ref="B3:C3"/>
    <mergeCell ref="J3:K3"/>
    <mergeCell ref="M3:N3"/>
    <mergeCell ref="O3:Q3"/>
    <mergeCell ref="A4:A6"/>
    <mergeCell ref="B4:C4"/>
    <mergeCell ref="D4:F4"/>
    <mergeCell ref="J4:K4"/>
    <mergeCell ref="M4:N4"/>
    <mergeCell ref="O4:Q4"/>
    <mergeCell ref="B5:C5"/>
    <mergeCell ref="D5:F5"/>
    <mergeCell ref="J5:K5"/>
    <mergeCell ref="M5:N5"/>
    <mergeCell ref="B6:C6"/>
    <mergeCell ref="D6:F6"/>
    <mergeCell ref="J6:K6"/>
    <mergeCell ref="M6:N6"/>
    <mergeCell ref="O6:Q6"/>
  </mergeCells>
  <pageMargins left="0.11811023622047245" right="0.11811023622047245" top="0.15748031496062992" bottom="0.15748031496062992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QUESTION 21</vt:lpstr>
      <vt:lpstr>Question 22</vt:lpstr>
      <vt:lpstr>Question 23</vt:lpstr>
      <vt:lpstr>Question 24</vt:lpstr>
      <vt:lpstr>Question 25</vt:lpstr>
      <vt:lpstr>Question 25 - Data</vt:lpstr>
      <vt:lpstr>'QUESTION 21'!Print_Area</vt:lpstr>
      <vt:lpstr>'Question 22'!Print_Area</vt:lpstr>
      <vt:lpstr>'Question 23'!Print_Area</vt:lpstr>
      <vt:lpstr>'Question 24'!Print_Area</vt:lpstr>
      <vt:lpstr>'Question 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Injeni</dc:creator>
  <cp:lastModifiedBy>user</cp:lastModifiedBy>
  <cp:lastPrinted>2025-04-07T11:26:03Z</cp:lastPrinted>
  <dcterms:created xsi:type="dcterms:W3CDTF">2015-06-05T18:17:20Z</dcterms:created>
  <dcterms:modified xsi:type="dcterms:W3CDTF">2025-04-15T07:21:45Z</dcterms:modified>
</cp:coreProperties>
</file>